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2" sheetId="719" r:id="rId4"/>
    <sheet name="7empregoINE2" sheetId="720" r:id="rId5"/>
    <sheet name="8desemprego_INE2" sheetId="721" r:id="rId6"/>
    <sheet name="9lay_off" sheetId="487" r:id="rId7"/>
    <sheet name="10desemprego_IEFP" sheetId="723" r:id="rId8"/>
    <sheet name="11desemprego_IEFP" sheetId="724" r:id="rId9"/>
    <sheet name="12fp_anexo C" sheetId="703" r:id="rId10"/>
    <sheet name="13empresarial" sheetId="725" r:id="rId11"/>
    <sheet name="14ganhos" sheetId="458" r:id="rId12"/>
    <sheet name="15salários" sheetId="502" r:id="rId13"/>
    <sheet name="16irct" sheetId="491" r:id="rId14"/>
    <sheet name="17acidentes" sheetId="718"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_xlnm._FilterDatabase" localSheetId="14" hidden="1">'17acidentes'!$A$18:$V$18</definedName>
    <definedName name="acidentes" localSheetId="7">#REF!</definedName>
    <definedName name="acidentes" localSheetId="8">#REF!</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'13empresarial'!$A$1:$O$64</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7">#REF!</definedName>
    <definedName name="Changes" localSheetId="8">#REF!</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7">#REF!</definedName>
    <definedName name="Comments" localSheetId="8">#REF!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7">#REF!</definedName>
    <definedName name="Contact" localSheetId="8">#REF!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7">#REF!</definedName>
    <definedName name="CV_employed" localSheetId="8">#REF!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7">#REF!</definedName>
    <definedName name="CV_parttime" localSheetId="8">#REF!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7">#REF!</definedName>
    <definedName name="CV_unemployed" localSheetId="8">#REF!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7">#REF!</definedName>
    <definedName name="CV_unemploymentRate" localSheetId="8">#REF!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7">#REF!</definedName>
    <definedName name="CV_UsualHours" localSheetId="8">#REF!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7">#REF!</definedName>
    <definedName name="dgalsjdgAD" localSheetId="8">#REF!</definedName>
    <definedName name="dgalsjdgAD" localSheetId="9">#REF!</definedName>
    <definedName name="dgalsjdgAD" localSheetId="10">#REF!</definedName>
    <definedName name="dgalsjdgAD" localSheetId="17">#REF!</definedName>
    <definedName name="dgalsjdgAD">#REF!</definedName>
    <definedName name="dsadsa" localSheetId="7">#REF!</definedName>
    <definedName name="dsadsa" localSheetId="8">#REF!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7">#REF!</definedName>
    <definedName name="email" localSheetId="8">#REF!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7">#REF!</definedName>
    <definedName name="hdbtrgs" localSheetId="8">#REF!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7">#REF!</definedName>
    <definedName name="Limit_a_q" localSheetId="8">#REF!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7">#REF!</definedName>
    <definedName name="Limit_b_a" localSheetId="8">#REF!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7">#REF!</definedName>
    <definedName name="Limit_b_q" localSheetId="8">#REF!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7">#REF!</definedName>
    <definedName name="NR_NonContacts" localSheetId="8">#REF!</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7">#REF!</definedName>
    <definedName name="NR_Other" localSheetId="8">#REF!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7">#REF!</definedName>
    <definedName name="NR_Refusals" localSheetId="8">#REF!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7">#REF!</definedName>
    <definedName name="NR_Total" localSheetId="8">#REF!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7">#REF!</definedName>
    <definedName name="Quarter" localSheetId="8">#REF!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7">#REF!</definedName>
    <definedName name="Telephone" localSheetId="8">#REF!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7">#REF!</definedName>
    <definedName name="ue" localSheetId="8">#REF!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7">#REF!</definedName>
    <definedName name="Year" localSheetId="8">#REF!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N24" i="458" l="1"/>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F54" i="711" l="1"/>
  <c r="G54" i="711"/>
  <c r="H54" i="711"/>
  <c r="I54" i="711"/>
  <c r="J54" i="711"/>
  <c r="K54" i="711"/>
  <c r="L54" i="711"/>
  <c r="M54" i="711"/>
  <c r="N54" i="711"/>
  <c r="O54" i="711"/>
  <c r="P54" i="711"/>
  <c r="E54" i="711"/>
  <c r="F52" i="711"/>
  <c r="G52" i="711"/>
  <c r="H52" i="711"/>
  <c r="I52" i="711"/>
  <c r="J52" i="711"/>
  <c r="K52" i="711"/>
  <c r="L52" i="711"/>
  <c r="M52" i="711"/>
  <c r="N52" i="711"/>
  <c r="O52" i="711"/>
  <c r="P52" i="711"/>
  <c r="E52" i="711"/>
  <c r="F50" i="711"/>
  <c r="G50" i="711"/>
  <c r="H50" i="711"/>
  <c r="I50" i="711"/>
  <c r="J50" i="711"/>
  <c r="K50" i="711"/>
  <c r="L50" i="711"/>
  <c r="M50" i="711"/>
  <c r="N50" i="711"/>
  <c r="O50" i="711"/>
  <c r="P50" i="711"/>
  <c r="E50" i="711"/>
  <c r="Q54" i="711" l="1"/>
  <c r="Q52" i="711"/>
  <c r="Q16" i="724" l="1"/>
  <c r="Q50" i="711" s="1"/>
  <c r="Q65" i="723"/>
  <c r="Q66" i="723"/>
  <c r="Q70" i="723"/>
  <c r="Q71" i="723"/>
  <c r="Q72" i="723"/>
  <c r="P72" i="723"/>
  <c r="O72" i="723"/>
  <c r="N72" i="723"/>
  <c r="M72" i="723"/>
  <c r="L72" i="723"/>
  <c r="K72" i="723"/>
  <c r="J72" i="723"/>
  <c r="I72" i="723"/>
  <c r="H72" i="723"/>
  <c r="G72" i="723"/>
  <c r="F72" i="723"/>
  <c r="E72" i="723"/>
  <c r="P71" i="723"/>
  <c r="O71" i="723"/>
  <c r="N71" i="723"/>
  <c r="M71" i="723"/>
  <c r="L71" i="723"/>
  <c r="K71" i="723"/>
  <c r="J71" i="723"/>
  <c r="I71" i="723"/>
  <c r="H71" i="723"/>
  <c r="G71" i="723"/>
  <c r="F71" i="723"/>
  <c r="E71" i="723"/>
  <c r="P70" i="723"/>
  <c r="O70" i="723"/>
  <c r="N70" i="723"/>
  <c r="M70" i="723"/>
  <c r="L70" i="723"/>
  <c r="K70" i="723"/>
  <c r="J70" i="723"/>
  <c r="I70" i="723"/>
  <c r="H70" i="723"/>
  <c r="G70" i="723"/>
  <c r="F70" i="723"/>
  <c r="E70" i="723"/>
  <c r="P69" i="723"/>
  <c r="O69" i="723"/>
  <c r="N69" i="723"/>
  <c r="M69" i="723"/>
  <c r="L69" i="723"/>
  <c r="K69" i="723"/>
  <c r="J69" i="723"/>
  <c r="I69" i="723"/>
  <c r="H69" i="723"/>
  <c r="G69" i="723"/>
  <c r="F69" i="723"/>
  <c r="E69" i="723"/>
  <c r="P68" i="723"/>
  <c r="O68" i="723"/>
  <c r="N68" i="723"/>
  <c r="M68" i="723"/>
  <c r="L68" i="723"/>
  <c r="K68" i="723"/>
  <c r="J68" i="723"/>
  <c r="I68" i="723"/>
  <c r="H68" i="723"/>
  <c r="G68" i="723"/>
  <c r="F68" i="723"/>
  <c r="E68" i="723"/>
  <c r="P67" i="723"/>
  <c r="O67" i="723"/>
  <c r="N67" i="723"/>
  <c r="M67" i="723"/>
  <c r="L67" i="723"/>
  <c r="K67" i="723"/>
  <c r="J67" i="723"/>
  <c r="I67" i="723"/>
  <c r="H67" i="723"/>
  <c r="G67" i="723"/>
  <c r="F67" i="723"/>
  <c r="E67" i="723"/>
  <c r="P66" i="723"/>
  <c r="O66" i="723"/>
  <c r="N66" i="723"/>
  <c r="M66" i="723"/>
  <c r="L66" i="723"/>
  <c r="K66" i="723"/>
  <c r="J66" i="723"/>
  <c r="I66" i="723"/>
  <c r="H66" i="723"/>
  <c r="G66" i="723"/>
  <c r="F66" i="723"/>
  <c r="E66" i="723"/>
  <c r="P65" i="723"/>
  <c r="O65" i="723"/>
  <c r="N65" i="723"/>
  <c r="M65" i="723"/>
  <c r="L65" i="723"/>
  <c r="K65" i="723"/>
  <c r="J65" i="723"/>
  <c r="I65" i="723"/>
  <c r="H65" i="723"/>
  <c r="G65" i="723"/>
  <c r="F65" i="723"/>
  <c r="E65" i="723"/>
  <c r="L53" i="721" l="1"/>
  <c r="H53" i="721"/>
  <c r="L51" i="721"/>
  <c r="H51" i="721"/>
  <c r="L49" i="721"/>
  <c r="H49" i="721"/>
  <c r="L47" i="721"/>
  <c r="H47" i="721"/>
  <c r="L45" i="721"/>
  <c r="H45" i="721"/>
  <c r="L43" i="721"/>
  <c r="H43" i="721"/>
  <c r="N42" i="721"/>
  <c r="L42" i="721"/>
  <c r="J42" i="721"/>
  <c r="H42" i="721"/>
  <c r="F42" i="721"/>
  <c r="N45" i="720"/>
  <c r="L45" i="720"/>
  <c r="J45" i="720"/>
  <c r="H45" i="720"/>
  <c r="F45" i="720"/>
  <c r="L55" i="719"/>
  <c r="J55" i="719"/>
  <c r="H55" i="719"/>
  <c r="F55" i="719"/>
  <c r="H51" i="719"/>
  <c r="N48" i="719"/>
  <c r="J48" i="719"/>
  <c r="F48" i="719"/>
  <c r="L45" i="719"/>
  <c r="H45" i="719"/>
  <c r="N42" i="719"/>
  <c r="J42" i="719"/>
  <c r="F42" i="719"/>
  <c r="L39" i="719"/>
  <c r="H39" i="719"/>
  <c r="N36" i="719"/>
  <c r="L36" i="719"/>
  <c r="J36" i="719"/>
  <c r="H36" i="719"/>
  <c r="F36" i="719"/>
  <c r="N35" i="719"/>
  <c r="L35" i="719"/>
  <c r="J35" i="719"/>
  <c r="H35" i="719"/>
  <c r="F35" i="719"/>
  <c r="F37" i="719"/>
  <c r="L51" i="719" l="1"/>
  <c r="H55" i="721"/>
  <c r="L55" i="721"/>
  <c r="H37" i="719"/>
  <c r="F45" i="719"/>
  <c r="J45" i="719"/>
  <c r="N45" i="719"/>
  <c r="H46" i="719"/>
  <c r="L46" i="719"/>
  <c r="H48" i="719"/>
  <c r="L48" i="719"/>
  <c r="F49" i="719"/>
  <c r="J49" i="719"/>
  <c r="N49" i="719"/>
  <c r="F51" i="719"/>
  <c r="J51" i="719"/>
  <c r="N51" i="719"/>
  <c r="H52" i="719"/>
  <c r="L52" i="719"/>
  <c r="F46" i="720"/>
  <c r="J46" i="720"/>
  <c r="N46" i="720"/>
  <c r="F43" i="721"/>
  <c r="J43" i="721"/>
  <c r="N43" i="721"/>
  <c r="H44" i="721"/>
  <c r="L44" i="721"/>
  <c r="F45" i="721"/>
  <c r="J45" i="721"/>
  <c r="N45" i="721"/>
  <c r="H46" i="721"/>
  <c r="L46" i="721"/>
  <c r="F47" i="721"/>
  <c r="J47" i="721"/>
  <c r="N47" i="721"/>
  <c r="H48" i="721"/>
  <c r="L48" i="721"/>
  <c r="F49" i="721"/>
  <c r="J49" i="721"/>
  <c r="N49" i="721"/>
  <c r="H50" i="721"/>
  <c r="L50" i="721"/>
  <c r="F51" i="721"/>
  <c r="J51" i="721"/>
  <c r="N51" i="721"/>
  <c r="H52" i="721"/>
  <c r="L52" i="721"/>
  <c r="F53" i="721"/>
  <c r="J53" i="721"/>
  <c r="N53" i="721"/>
  <c r="H54" i="721"/>
  <c r="L54" i="721"/>
  <c r="F55" i="721"/>
  <c r="J55" i="721"/>
  <c r="N55" i="721"/>
  <c r="F46" i="719"/>
  <c r="J46" i="719"/>
  <c r="N46" i="719"/>
  <c r="H49" i="719"/>
  <c r="L49" i="719"/>
  <c r="F52" i="719"/>
  <c r="J52" i="719"/>
  <c r="N52" i="719"/>
  <c r="F44" i="721"/>
  <c r="J44" i="721"/>
  <c r="N44" i="721"/>
  <c r="F46" i="721"/>
  <c r="J46" i="721"/>
  <c r="N46" i="721"/>
  <c r="F48" i="721"/>
  <c r="J48" i="721"/>
  <c r="N48" i="721"/>
  <c r="F50" i="721"/>
  <c r="J50" i="721"/>
  <c r="N50" i="721"/>
  <c r="F52" i="721"/>
  <c r="J52" i="721"/>
  <c r="N52" i="721"/>
  <c r="F54" i="721"/>
  <c r="J54" i="721"/>
  <c r="N54" i="721"/>
  <c r="L37" i="719"/>
  <c r="F38" i="719"/>
  <c r="J38" i="719"/>
  <c r="N38" i="719"/>
  <c r="F40" i="719"/>
  <c r="J40" i="719"/>
  <c r="N40" i="719"/>
  <c r="H41" i="719"/>
  <c r="L41" i="719"/>
  <c r="H43" i="719"/>
  <c r="L43" i="719"/>
  <c r="F44" i="719"/>
  <c r="J44" i="719"/>
  <c r="N44" i="719"/>
  <c r="H47" i="719"/>
  <c r="L47" i="719"/>
  <c r="F50" i="719"/>
  <c r="J50" i="719"/>
  <c r="N50" i="719"/>
  <c r="J37" i="719"/>
  <c r="N37" i="719"/>
  <c r="H38" i="719"/>
  <c r="L38" i="719"/>
  <c r="F39" i="719"/>
  <c r="J39" i="719"/>
  <c r="N39" i="719"/>
  <c r="H40" i="719"/>
  <c r="L40" i="719"/>
  <c r="F41" i="719"/>
  <c r="J41" i="719"/>
  <c r="N41" i="719"/>
  <c r="H42" i="719"/>
  <c r="L42" i="719"/>
  <c r="F43" i="719"/>
  <c r="J43" i="719"/>
  <c r="N43" i="719"/>
  <c r="H44" i="719"/>
  <c r="L44" i="719"/>
  <c r="F47" i="719"/>
  <c r="J47" i="719"/>
  <c r="N47" i="719"/>
  <c r="H50" i="719"/>
  <c r="L50" i="719"/>
  <c r="F53" i="719"/>
  <c r="H53" i="719"/>
  <c r="J53" i="719"/>
  <c r="L53" i="719"/>
  <c r="F54" i="719"/>
  <c r="J54" i="719"/>
  <c r="N54" i="719"/>
  <c r="N55" i="719"/>
  <c r="N53" i="719"/>
  <c r="H54" i="719"/>
  <c r="L54" i="719"/>
  <c r="F48" i="720"/>
  <c r="J48" i="720"/>
  <c r="N48" i="720"/>
  <c r="H49" i="720"/>
  <c r="H52" i="720"/>
  <c r="L52" i="720"/>
  <c r="F55" i="720"/>
  <c r="J55" i="720"/>
  <c r="N55" i="720"/>
  <c r="H58" i="720"/>
  <c r="L58" i="720"/>
  <c r="F61" i="720"/>
  <c r="J61" i="720"/>
  <c r="N61" i="720"/>
  <c r="H64" i="720"/>
  <c r="L64" i="720"/>
  <c r="H47" i="720"/>
  <c r="L47" i="720"/>
  <c r="H46" i="720"/>
  <c r="L46" i="720"/>
  <c r="F47" i="720"/>
  <c r="J47" i="720"/>
  <c r="N47" i="720"/>
  <c r="H48" i="720"/>
  <c r="L48" i="720"/>
  <c r="F49" i="720"/>
  <c r="J49" i="720"/>
  <c r="N49" i="720"/>
  <c r="H50" i="720"/>
  <c r="L50" i="720"/>
  <c r="F51" i="720"/>
  <c r="J51" i="720"/>
  <c r="N51" i="720"/>
  <c r="F53" i="720"/>
  <c r="J53" i="720"/>
  <c r="N53" i="720"/>
  <c r="H54" i="720"/>
  <c r="L54" i="720"/>
  <c r="H56" i="720"/>
  <c r="L56" i="720"/>
  <c r="F57" i="720"/>
  <c r="J57" i="720"/>
  <c r="N57" i="720"/>
  <c r="F59" i="720"/>
  <c r="J59" i="720"/>
  <c r="N59" i="720"/>
  <c r="H60" i="720"/>
  <c r="L60" i="720"/>
  <c r="H62" i="720"/>
  <c r="L62" i="720"/>
  <c r="F63" i="720"/>
  <c r="J63" i="720"/>
  <c r="N63" i="720"/>
  <c r="F65" i="720"/>
  <c r="J65" i="720"/>
  <c r="N65" i="720"/>
  <c r="L49" i="720"/>
  <c r="F50" i="720"/>
  <c r="J50" i="720"/>
  <c r="N50" i="720"/>
  <c r="H51" i="720"/>
  <c r="L51" i="720"/>
  <c r="F52" i="720"/>
  <c r="J52" i="720"/>
  <c r="N52" i="720"/>
  <c r="H53" i="720"/>
  <c r="L53" i="720"/>
  <c r="F54" i="720"/>
  <c r="J54" i="720"/>
  <c r="N54" i="720"/>
  <c r="H55" i="720"/>
  <c r="L55" i="720"/>
  <c r="F56" i="720"/>
  <c r="J56" i="720"/>
  <c r="N56" i="720"/>
  <c r="H57" i="720"/>
  <c r="L57" i="720"/>
  <c r="F58" i="720"/>
  <c r="J58" i="720"/>
  <c r="N58" i="720"/>
  <c r="H59" i="720"/>
  <c r="L59" i="720"/>
  <c r="F60" i="720"/>
  <c r="J60" i="720"/>
  <c r="N60" i="720"/>
  <c r="H61" i="720"/>
  <c r="L61" i="720"/>
  <c r="F62" i="720"/>
  <c r="J62" i="720"/>
  <c r="N62" i="720"/>
  <c r="H63" i="720"/>
  <c r="L63" i="720"/>
  <c r="F64" i="720"/>
  <c r="J64" i="720"/>
  <c r="N64" i="720"/>
  <c r="H65" i="720"/>
  <c r="L65" i="720"/>
  <c r="G40" i="721" l="1"/>
  <c r="G43" i="720"/>
  <c r="G33" i="719"/>
  <c r="K43" i="720"/>
  <c r="K33" i="719"/>
  <c r="K40" i="721"/>
  <c r="I40" i="721"/>
  <c r="I43" i="720"/>
  <c r="I33" i="719"/>
  <c r="M40" i="721"/>
  <c r="M43" i="720"/>
  <c r="M33" i="719"/>
  <c r="E40" i="721" l="1"/>
  <c r="E43" i="720"/>
  <c r="E33" i="719"/>
  <c r="AF10" i="491" l="1"/>
  <c r="AG10" i="491"/>
  <c r="AE10" i="491"/>
  <c r="AD10" i="491"/>
  <c r="AC10" i="491"/>
  <c r="AB10" i="491"/>
  <c r="AA10" i="491"/>
  <c r="Z10" i="491"/>
  <c r="X10" i="491"/>
  <c r="Y10" i="491"/>
  <c r="K8" i="718"/>
  <c r="M8" i="718" l="1"/>
  <c r="N27" i="458" l="1"/>
  <c r="Q53" i="711" l="1"/>
  <c r="Q55" i="71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alcChain>
</file>

<file path=xl/sharedStrings.xml><?xml version="1.0" encoding="utf-8"?>
<sst xmlns="http://schemas.openxmlformats.org/spreadsheetml/2006/main" count="1551" uniqueCount="648">
  <si>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</si>
  <si>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</si>
  <si>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</si>
  <si>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</si>
  <si>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</si>
  <si>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</si>
  <si>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</si>
  <si>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</si>
  <si>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</si>
  <si>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</si>
  <si>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</si>
  <si>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</si>
  <si>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</si>
  <si>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</si>
  <si>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</si>
  <si>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</si>
  <si>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</si>
  <si>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</si>
  <si>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</si>
  <si>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</si>
  <si>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</si>
  <si>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</si>
  <si>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</si>
  <si>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</si>
  <si>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</si>
  <si>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</si>
  <si>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</si>
  <si>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</si>
  <si>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</si>
  <si>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</si>
  <si>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</si>
  <si>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</si>
  <si>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</si>
  <si>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</si>
  <si>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</si>
  <si>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</si>
  <si>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</si>
  <si>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</si>
  <si>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</si>
  <si>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</si>
  <si>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</si>
  <si>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</si>
  <si>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</si>
  <si>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</si>
  <si>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</si>
  <si>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</si>
  <si>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</si>
  <si>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</si>
  <si>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</si>
  <si>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</si>
  <si>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</si>
  <si>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</si>
  <si>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</si>
  <si>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</si>
  <si>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</si>
  <si>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</si>
  <si>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</si>
  <si>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</si>
  <si>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</si>
  <si>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</si>
  <si>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</si>
  <si>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</si>
  <si>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</si>
  <si>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</si>
  <si>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</si>
  <si>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</si>
  <si>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</si>
  <si>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</si>
  <si>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</si>
  <si>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</si>
  <si>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</si>
  <si>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</si>
  <si>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</si>
  <si>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</si>
  <si>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</si>
  <si>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</si>
  <si>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</si>
  <si>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</si>
  <si>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</si>
  <si>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</si>
  <si>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</si>
  <si>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</si>
  <si>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</si>
  <si>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</si>
  <si>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</si>
  <si>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</si>
  <si>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</si>
  <si>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</si>
  <si>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</si>
  <si>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</si>
  <si>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</si>
  <si>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</si>
  <si>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</si>
  <si>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</si>
  <si>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</si>
  <si>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</si>
  <si>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</si>
  <si>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</si>
  <si>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</si>
  <si>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</si>
  <si>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</si>
  <si>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</si>
  <si>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</si>
  <si>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</si>
  <si>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</si>
  <si>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</si>
  <si>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</si>
  <si>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</si>
  <si>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</si>
  <si>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</si>
  <si>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</si>
  <si>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</si>
  <si>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</si>
  <si>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</si>
  <si>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</si>
  <si>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</si>
  <si>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</si>
  <si>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</si>
  <si>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</si>
  <si>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</si>
  <si>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</si>
  <si>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</si>
  <si>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</si>
  <si>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</si>
  <si>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</si>
  <si>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</si>
  <si>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</si>
  <si>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</si>
  <si>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</si>
  <si>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</si>
  <si>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</si>
  <si>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</si>
  <si>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</si>
  <si>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</si>
  <si>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</si>
  <si>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</si>
  <si>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</si>
  <si>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</si>
  <si>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</si>
  <si>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</si>
  <si>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</si>
  <si>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</si>
  <si>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</si>
  <si>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</si>
  <si>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</si>
  <si>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</si>
  <si>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</si>
  <si>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</si>
  <si>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</si>
  <si>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</si>
  <si>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</si>
  <si>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</si>
  <si>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</si>
  <si>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</si>
  <si>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</si>
  <si>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</si>
  <si>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</si>
  <si>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</si>
  <si>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</si>
  <si>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</si>
  <si>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</si>
  <si>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</si>
  <si>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</si>
  <si>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</si>
  <si>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</si>
  <si>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</si>
  <si>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</si>
  <si>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</si>
  <si>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</si>
  <si>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</si>
  <si>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</si>
  <si>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</si>
  <si>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</si>
  <si>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</si>
  <si>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</si>
  <si>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</si>
  <si>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</si>
  <si>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</si>
  <si>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</si>
  <si>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</si>
  <si>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</si>
  <si>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</si>
  <si>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</si>
  <si>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</si>
  <si>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</si>
  <si>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</si>
  <si>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</si>
  <si>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</si>
  <si>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</si>
  <si>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</si>
  <si>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</si>
  <si>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</si>
  <si>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</si>
  <si>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</si>
  <si>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</si>
  <si>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</si>
  <si>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</si>
  <si>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</si>
  <si>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</si>
  <si>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</si>
  <si>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</si>
  <si>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</si>
  <si>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</si>
  <si>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</si>
  <si>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</si>
  <si>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</si>
  <si>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</si>
  <si>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</si>
  <si>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</si>
  <si>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</si>
  <si>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</si>
  <si>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</si>
  <si>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</si>
  <si>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</si>
  <si>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</si>
  <si>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</si>
  <si>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</si>
  <si>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</si>
  <si>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</si>
  <si>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</si>
  <si>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</si>
  <si>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</si>
  <si>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</si>
  <si>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</si>
  <si>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</si>
  <si>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</si>
  <si>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</si>
  <si>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</si>
  <si>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</si>
  <si>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</si>
  <si>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</si>
  <si>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</si>
  <si>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</si>
  <si>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</si>
  <si>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</si>
  <si>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</si>
  <si>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</si>
  <si>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</si>
  <si>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</si>
  <si>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</si>
  <si>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</si>
  <si>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</si>
  <si>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</si>
  <si>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</si>
  <si>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</si>
  <si>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</si>
  <si>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</si>
  <si>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</si>
  <si>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</si>
  <si>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</si>
  <si>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</si>
  <si>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</si>
  <si>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</si>
  <si>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</si>
  <si>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</si>
  <si>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</si>
  <si>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</si>
  <si>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</si>
  <si>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</si>
  <si>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</si>
  <si>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</si>
  <si>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</si>
  <si>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</si>
  <si>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</si>
  <si>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</si>
  <si>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</si>
  <si>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</si>
  <si>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</si>
  <si>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</si>
  <si>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</si>
  <si>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</si>
  <si>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</si>
  <si>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</si>
  <si>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</si>
  <si>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</si>
  <si>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</si>
  <si>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</si>
  <si>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</si>
  <si>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</si>
  <si>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</si>
  <si>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</si>
  <si>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</si>
  <si>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</si>
  <si>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</si>
  <si>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</si>
  <si>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</si>
  <si>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</si>
  <si>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</si>
  <si>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</si>
  <si>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</si>
  <si>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</si>
  <si>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</si>
  <si>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</si>
  <si>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</si>
  <si>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</si>
  <si>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</si>
  <si>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</si>
  <si>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</si>
  <si>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</si>
  <si>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</si>
  <si>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</si>
  <si>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</si>
  <si>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</si>
  <si>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</si>
  <si>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</si>
  <si>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</si>
  <si>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</si>
  <si>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</si>
  <si>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</si>
  <si>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</si>
  <si>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</si>
  <si>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</si>
  <si>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</si>
  <si>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</si>
  <si>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</si>
  <si>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</si>
  <si>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</si>
  <si>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</si>
  <si>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</si>
  <si>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</si>
  <si>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</si>
  <si>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</si>
  <si>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</si>
  <si>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</si>
  <si>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</si>
  <si>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</si>
  <si>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</si>
  <si>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</si>
  <si>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</si>
  <si>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</si>
  <si>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</si>
  <si>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</si>
  <si>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</si>
  <si>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</si>
  <si>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</si>
  <si>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</si>
  <si>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</si>
  <si>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</si>
  <si>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</si>
  <si>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</si>
  <si>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</si>
  <si>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</si>
  <si>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</si>
  <si>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</si>
  <si>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</si>
  <si>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</si>
  <si>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</si>
  <si>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</si>
  <si>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</si>
  <si>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</si>
  <si>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</si>
  <si>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</si>
  <si>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</si>
  <si>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</si>
  <si>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</si>
  <si>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</si>
  <si>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</si>
  <si>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</si>
  <si>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</si>
  <si>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</si>
  <si>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</si>
  <si>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</si>
  <si>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</si>
  <si>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</si>
  <si>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</si>
  <si>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</si>
  <si>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</si>
  <si>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</si>
  <si>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</si>
  <si>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</si>
  <si>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</si>
  <si>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</si>
  <si>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</si>
  <si>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</si>
  <si>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</si>
  <si>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</si>
  <si>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</si>
  <si>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</si>
  <si>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</si>
  <si>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</si>
  <si>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</si>
  <si>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</si>
  <si>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</si>
  <si>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</si>
  <si>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</si>
  <si>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</si>
  <si>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</si>
  <si>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</si>
  <si>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</si>
  <si>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</si>
  <si>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</si>
  <si>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</si>
  <si>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</si>
  <si>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</si>
  <si>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</si>
  <si>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</si>
  <si>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</si>
  <si>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</si>
  <si>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</si>
  <si>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</si>
  <si>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</si>
  <si>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</si>
  <si>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</si>
  <si>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</si>
  <si>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</si>
  <si>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</si>
  <si>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</si>
  <si>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</si>
  <si>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</si>
  <si>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</si>
  <si>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</si>
  <si>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</si>
  <si>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</si>
  <si>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</si>
  <si>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</si>
  <si>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(1)</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</si>
  <si>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</si>
  <si>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</si>
  <si>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</si>
  <si>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</si>
  <si>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</si>
  <si>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</si>
  <si>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</si>
  <si>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</si>
  <si>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</si>
  <si>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</si>
  <si>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</si>
  <si>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</si>
  <si>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</si>
  <si>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</si>
  <si>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</si>
  <si>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</si>
  <si>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</si>
  <si>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</si>
  <si>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</si>
  <si>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</si>
  <si>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</si>
  <si>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</si>
  <si>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</si>
  <si>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</si>
  <si>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</si>
  <si>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</si>
  <si>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</si>
  <si>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</si>
  <si>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</si>
  <si>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Ganhos.</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</si>
  <si>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</si>
  <si>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</si>
  <si>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</si>
  <si>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</si>
  <si>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</si>
  <si>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</si>
  <si>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</si>
  <si>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</si>
  <si>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fonte: GEP/MTSSS, Acidentes de Trabalho.</t>
  </si>
  <si>
    <t>e-mail: gep.dados@gep.msess.pt</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</si>
  <si>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</si>
  <si>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</si>
  <si>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</si>
  <si>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</si>
  <si>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</si>
  <si>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</si>
  <si>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</si>
  <si>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</si>
  <si>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</si>
  <si>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</si>
  <si>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</si>
  <si>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</si>
  <si>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</si>
  <si>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</si>
  <si>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</si>
  <si>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</si>
  <si>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</si>
  <si>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</si>
  <si>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</si>
  <si>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</si>
  <si>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</si>
  <si>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</si>
  <si>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</si>
  <si>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</si>
  <si>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</si>
  <si>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</si>
  <si>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</si>
  <si>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</si>
  <si>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</si>
  <si>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</si>
  <si>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fonte: GEP/MTSSS,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</si>
  <si>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</si>
  <si>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Fazendo uma análise por sexo, na Zona Euro,  verifica-se que a Eslováquia e a Grécia  são os países com a maior diferença, entre a taxa de desemprego das mulheres e dos homens.</t>
  </si>
  <si>
    <t>acidentes de trabalho  - indicadores globais</t>
  </si>
  <si>
    <t xml:space="preserve"> acidentes de trabalho</t>
  </si>
  <si>
    <t>acidentes de trabalho não mortais com ausências</t>
  </si>
  <si>
    <t>dias de trabalho perdidos</t>
  </si>
  <si>
    <t>mortais</t>
  </si>
  <si>
    <t>(1) actualização excecional em 16/05/2015 (pg. 10, 11 e 20)</t>
  </si>
  <si>
    <t xml:space="preserve">República Checa (4,1 %), Alemanha (4,2 %) e Malta (4,3 %) apresentam as taxas de desemprego mais baixas; a Grécia (24,2 %) e a Espanha (20,1 %) são os estados membros com valores  mais elevados. </t>
  </si>
  <si>
    <t>Em abril de 2016, a taxa de desemprego na Zona Euro manteve-se inalterada nos 10,2 % (era 11,0 % em abril de 2015)</t>
  </si>
  <si>
    <t>Em Portugal a taxa de desemprego decresceu 0,8 p.p., face a abril de 2015, para 12,0 %.</t>
  </si>
  <si>
    <t>A taxa de desemprego para o grupo etário &lt;25 anos apresenta o valor mais baixo na Alemanha (7,0 %), registando o valor mais elevado na Grécia (51,4 %). Em Portugal,   regista-se   o  valor  de 29,9 %.</t>
  </si>
  <si>
    <t xml:space="preserve">nota: Bélgica (&lt; 25 anos), Estónia, Croácia (&lt; 25 anos), Chipre (&lt; 25 anos), Hungria  e Eslovénia (&lt; 25 anos) - março de 2016; Grécia e Reino Unido -fevereiro de 2016.             : valor não disponível.       </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</si>
  <si>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</si>
  <si>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</si>
  <si>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</si>
  <si>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</si>
  <si>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</si>
  <si>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</si>
  <si>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</si>
  <si>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mm3m - média móvel de 3 meses.      vh - variação homóloga.      n.d. - não disponível</t>
  </si>
  <si>
    <r>
      <t>trab. por conta de outrem</t>
    </r>
    <r>
      <rPr>
        <b/>
        <vertAlign val="superscript"/>
        <sz val="8"/>
        <color theme="3"/>
        <rFont val="Arial"/>
        <family val="2"/>
      </rPr>
      <t xml:space="preserve"> (2)</t>
    </r>
  </si>
  <si>
    <t>(1) nos estabelecimentos.</t>
  </si>
  <si>
    <t>não mortais</t>
  </si>
  <si>
    <t>acidentes de trabalho - profissão e nacionalidade</t>
  </si>
  <si>
    <t>portu-gueses</t>
  </si>
  <si>
    <t>estran-geiros</t>
  </si>
  <si>
    <t>ignora-da</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</si>
  <si>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</si>
  <si>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</si>
  <si>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</si>
  <si>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</si>
  <si>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</si>
  <si>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</si>
  <si>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</si>
  <si>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</si>
  <si>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</si>
  <si>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</si>
  <si>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</si>
  <si>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</si>
  <si>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</si>
  <si>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</si>
  <si>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</si>
  <si>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</si>
  <si>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</si>
  <si>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</si>
  <si>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</si>
  <si>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</si>
  <si>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</si>
  <si>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</si>
  <si>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</si>
  <si>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</si>
  <si>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</si>
  <si>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</si>
  <si>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</si>
  <si>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</si>
  <si>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</si>
  <si>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</si>
  <si>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</si>
  <si>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</si>
  <si>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</si>
  <si>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</si>
  <si>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</si>
  <si>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</si>
  <si>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</si>
  <si>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</si>
  <si>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</si>
  <si>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</si>
  <si>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t xml:space="preserve">Mais informação em:  </t>
  </si>
  <si>
    <r>
      <rPr>
        <b/>
        <sz val="7"/>
        <color indexed="63"/>
        <rFont val="Arial"/>
        <family val="2"/>
      </rPr>
      <t xml:space="preserve">nota: </t>
    </r>
    <r>
      <rPr>
        <sz val="7"/>
        <color indexed="63"/>
        <rFont val="Arial"/>
        <family val="2"/>
      </rPr>
      <t>os dados apresentados não incluem acidentes de trajeto.</t>
    </r>
  </si>
  <si>
    <t>11 Rep.pod.leg.órg.ex.,dirig. sup.a.púb.,org.esp.,dir.e gest.emp.</t>
  </si>
  <si>
    <t>Mulheres/Homens</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</si>
  <si>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</si>
  <si>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</si>
  <si>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</si>
  <si>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</si>
  <si>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</si>
  <si>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</si>
  <si>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</si>
  <si>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</si>
  <si>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</si>
  <si>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</si>
  <si>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</si>
  <si>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</si>
  <si>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</si>
  <si>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</si>
  <si>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</si>
  <si>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</si>
  <si>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</si>
  <si>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r>
      <t xml:space="preserve">pessoas ao serviço </t>
    </r>
    <r>
      <rPr>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</si>
  <si>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</si>
  <si>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</si>
  <si>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</si>
  <si>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r>
      <t xml:space="preserve">indicadores salariais </t>
    </r>
    <r>
      <rPr>
        <vertAlign val="superscript"/>
        <sz val="10"/>
        <rFont val="Arial"/>
        <family val="2"/>
      </rPr>
      <t>(2)</t>
    </r>
  </si>
  <si>
    <r>
      <t>2010</t>
    </r>
    <r>
      <rPr>
        <b/>
        <vertAlign val="superscript"/>
        <sz val="8"/>
        <color indexed="63"/>
        <rFont val="Arial"/>
        <family val="2"/>
      </rPr>
      <t xml:space="preserve"> </t>
    </r>
    <r>
      <rPr>
        <vertAlign val="superscript"/>
        <sz val="8"/>
        <color indexed="63"/>
        <rFont val="Arial"/>
        <family val="2"/>
      </rPr>
      <t>(3)</t>
    </r>
  </si>
  <si>
    <r>
      <t>2011</t>
    </r>
    <r>
      <rPr>
        <b/>
        <vertAlign val="superscript"/>
        <sz val="8"/>
        <color indexed="63"/>
        <rFont val="Arial"/>
        <family val="2"/>
      </rPr>
      <t xml:space="preserve"> </t>
    </r>
    <r>
      <rPr>
        <vertAlign val="superscript"/>
        <sz val="8"/>
        <color indexed="63"/>
        <rFont val="Arial"/>
        <family val="2"/>
      </rPr>
      <t>(3)</t>
    </r>
  </si>
  <si>
    <r>
      <t>2012</t>
    </r>
    <r>
      <rPr>
        <b/>
        <vertAlign val="superscript"/>
        <sz val="8"/>
        <color indexed="63"/>
        <rFont val="Arial"/>
        <family val="2"/>
      </rPr>
      <t xml:space="preserve"> </t>
    </r>
    <r>
      <rPr>
        <vertAlign val="superscript"/>
        <sz val="8"/>
        <color indexed="63"/>
        <rFont val="Arial"/>
        <family val="2"/>
      </rPr>
      <t>(3)</t>
    </r>
  </si>
  <si>
    <r>
      <t>2013</t>
    </r>
    <r>
      <rPr>
        <b/>
        <vertAlign val="superscript"/>
        <sz val="8"/>
        <color indexed="63"/>
        <rFont val="Arial"/>
        <family val="2"/>
      </rPr>
      <t xml:space="preserve"> </t>
    </r>
    <r>
      <rPr>
        <vertAlign val="superscript"/>
        <sz val="8"/>
        <color indexed="63"/>
        <rFont val="Arial"/>
        <family val="2"/>
      </rPr>
      <t>(3)</t>
    </r>
  </si>
  <si>
    <r>
      <t>2014</t>
    </r>
    <r>
      <rPr>
        <b/>
        <vertAlign val="superscript"/>
        <sz val="8"/>
        <color indexed="63"/>
        <rFont val="Arial"/>
        <family val="2"/>
      </rPr>
      <t xml:space="preserve"> </t>
    </r>
    <r>
      <rPr>
        <vertAlign val="superscript"/>
        <sz val="8"/>
        <color indexed="63"/>
        <rFont val="Arial"/>
        <family val="2"/>
      </rPr>
      <t>(3)</t>
    </r>
  </si>
  <si>
    <r>
      <t>trabalhadores por conta de outrem</t>
    </r>
    <r>
      <rPr>
        <sz val="8"/>
        <color theme="3"/>
        <rFont val="Arial"/>
        <family val="2"/>
      </rPr>
      <t xml:space="preserve"> </t>
    </r>
    <r>
      <rPr>
        <vertAlign val="superscript"/>
        <sz val="8"/>
        <color theme="3"/>
        <rFont val="Arial"/>
        <family val="2"/>
      </rPr>
      <t>(2)</t>
    </r>
  </si>
  <si>
    <r>
      <t>ganho médio mensal</t>
    </r>
    <r>
      <rPr>
        <sz val="7"/>
        <color theme="3"/>
        <rFont val="Arial"/>
        <family val="2"/>
      </rPr>
      <t xml:space="preserve"> (euros)</t>
    </r>
  </si>
  <si>
    <r>
      <t>ganho mensal mediano</t>
    </r>
    <r>
      <rPr>
        <sz val="7"/>
        <color theme="3"/>
        <rFont val="Arial"/>
        <family val="2"/>
      </rPr>
      <t xml:space="preserve"> (euros)</t>
    </r>
  </si>
  <si>
    <r>
      <t>ganho mensal - decil</t>
    </r>
    <r>
      <rPr>
        <sz val="7"/>
        <color theme="3"/>
        <rFont val="Arial"/>
        <family val="2"/>
      </rPr>
      <t xml:space="preserve"> (euros)</t>
    </r>
  </si>
  <si>
    <t>1º decil</t>
  </si>
  <si>
    <t>2º decil</t>
  </si>
  <si>
    <t>3º decil</t>
  </si>
  <si>
    <t>4º decil</t>
  </si>
  <si>
    <t>5º decil</t>
  </si>
  <si>
    <t>6º decil</t>
  </si>
  <si>
    <t>7º decil</t>
  </si>
  <si>
    <t>8º decil</t>
  </si>
  <si>
    <t>9º decil</t>
  </si>
  <si>
    <r>
      <t>ganho mensal - média por decil</t>
    </r>
    <r>
      <rPr>
        <sz val="7"/>
        <color theme="3"/>
        <rFont val="Arial"/>
        <family val="2"/>
      </rPr>
      <t xml:space="preserve"> (euros)</t>
    </r>
  </si>
  <si>
    <t>10º decil</t>
  </si>
  <si>
    <t>(2) dos trabalhadores por conta de outrem a tempo completo, que auferiram remuneração completa no período de referência.</t>
  </si>
  <si>
    <t>(3) Continente e Região Autónoma da Madeira.</t>
  </si>
  <si>
    <r>
      <t xml:space="preserve">fonte:  GEP/MTSSS, Quadros de Pessoal.               </t>
    </r>
    <r>
      <rPr>
        <b/>
        <sz val="7"/>
        <color theme="7"/>
        <rFont val="Arial"/>
        <family val="2"/>
      </rPr>
      <t xml:space="preserve"> </t>
    </r>
    <r>
      <rPr>
        <sz val="8"/>
        <color theme="7"/>
        <rFont val="Arial"/>
        <family val="2"/>
      </rPr>
      <t>Mais informação em:  http://www.gep.msess.gov.pt</t>
    </r>
  </si>
  <si>
    <t/>
  </si>
  <si>
    <r>
      <t>remuneração média mensal base</t>
    </r>
    <r>
      <rPr>
        <b/>
        <sz val="7"/>
        <color theme="3"/>
        <rFont val="Arial"/>
        <family val="2"/>
      </rPr>
      <t xml:space="preserve"> </t>
    </r>
    <r>
      <rPr>
        <sz val="7"/>
        <color theme="3"/>
        <rFont val="Arial"/>
        <family val="2"/>
      </rPr>
      <t>(euros)</t>
    </r>
  </si>
  <si>
    <r>
      <t>remun. mensal base mediana</t>
    </r>
    <r>
      <rPr>
        <b/>
        <sz val="7"/>
        <color theme="3"/>
        <rFont val="Arial"/>
        <family val="2"/>
      </rPr>
      <t xml:space="preserve"> </t>
    </r>
    <r>
      <rPr>
        <sz val="7"/>
        <color theme="3"/>
        <rFont val="Arial"/>
        <family val="2"/>
      </rPr>
      <t>(euros)</t>
    </r>
  </si>
  <si>
    <t>2015</t>
  </si>
  <si>
    <t>2016</t>
  </si>
  <si>
    <t>52-Vendedores</t>
  </si>
  <si>
    <t>93-Trab.n/qual. i.ext.,const.,i.transf. e transp.</t>
  </si>
  <si>
    <t>91-Trabalhadores de limpeza</t>
  </si>
  <si>
    <t>51-Trab. serviços pessoais</t>
  </si>
  <si>
    <t>71-Trab.qualif.constr. e sim., exc.electric.</t>
  </si>
  <si>
    <t>75-Trab.tr.alim., mad., vest. e out. ind. e artes.</t>
  </si>
  <si>
    <t xml:space="preserve">41-Emp. escrit., secret.e oper. proc. dados </t>
  </si>
  <si>
    <t xml:space="preserve">  Transportes aéreos de passageiros  </t>
  </si>
  <si>
    <t xml:space="preserve">  Frutas  </t>
  </si>
  <si>
    <t xml:space="preserve">  Serviços de alojamento   </t>
  </si>
  <si>
    <t xml:space="preserve">  Combustíveis liquidos</t>
  </si>
  <si>
    <t xml:space="preserve">  Serviços culturais  </t>
  </si>
  <si>
    <t xml:space="preserve">  Jardinagem  </t>
  </si>
  <si>
    <t xml:space="preserve">  Peixe, crustáceos e moluscos</t>
  </si>
  <si>
    <t xml:space="preserve">  Pequenas ferramentas e acessórios diversos  </t>
  </si>
  <si>
    <t xml:space="preserve">  Pequenos eletrodomésticos</t>
  </si>
  <si>
    <t xml:space="preserve">  Grandes ferramentas e equipamento para casa e jardim</t>
  </si>
  <si>
    <t xml:space="preserve">         … em maio 2016</t>
  </si>
  <si>
    <t>notas: dados sujeitos a atualizações; situação da base de dados em 6/junho/2016</t>
  </si>
  <si>
    <t xml:space="preserve">notas: dados sujeitos a atualizações; </t>
  </si>
  <si>
    <t>notas: dados sujeitos a atualizações; situação da base de dados 29/maio/2016</t>
  </si>
  <si>
    <t>notas: dados sujeitos a atualizações; situação da base de dados em 29/maio/2016</t>
  </si>
  <si>
    <t>abril de 2016</t>
  </si>
  <si>
    <t>:</t>
  </si>
  <si>
    <t>fonte:  Eurostat, dados extraídos em 31-05-2016.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</si>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</sst>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3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u/>
      <sz val="8"/>
      <color theme="7"/>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b/>
      <vertAlign val="superscript"/>
      <sz val="8"/>
      <color theme="3"/>
      <name val="Arial"/>
      <family val="2"/>
    </font>
    <font>
      <b/>
      <sz val="7"/>
      <color theme="7"/>
      <name val="Arial"/>
      <family val="2"/>
    </font>
    <font>
      <sz val="10"/>
      <name val="Arial"/>
      <family val="2"/>
    </font>
    <font>
      <u/>
      <sz val="8"/>
      <color theme="3"/>
      <name val="Arial"/>
      <family val="2"/>
    </font>
    <font>
      <b/>
      <sz val="10"/>
      <color indexed="12"/>
      <name val="Arial"/>
      <family val="2"/>
    </font>
    <font>
      <vertAlign val="superscript"/>
      <sz val="8"/>
      <color theme="1"/>
      <name val="Arial"/>
      <family val="2"/>
    </font>
    <font>
      <vertAlign val="superscript"/>
      <sz val="7"/>
      <color theme="3"/>
      <name val="Arial"/>
      <family val="2"/>
    </font>
    <font>
      <vertAlign val="superscript"/>
      <sz val="10"/>
      <name val="Arial"/>
      <family val="2"/>
    </font>
    <font>
      <b/>
      <sz val="7"/>
      <color indexed="2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indexed="22"/>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style="thin">
        <color theme="0" tint="-0.24994659260841701"/>
      </top>
      <bottom/>
      <diagonal/>
    </border>
    <border>
      <left style="dotted">
        <color indexed="22"/>
      </left>
      <right/>
      <top/>
      <bottom style="thin">
        <color indexed="22"/>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25" fillId="0" borderId="0" applyFont="0" applyFill="0" applyBorder="0" applyAlignment="0" applyProtection="0"/>
  </cellStyleXfs>
  <cellXfs count="1721">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vertical="top"/>
    </xf>
    <xf numFmtId="0" fontId="14" fillId="25" borderId="0" xfId="0" applyFont="1" applyFill="1" applyBorder="1" applyAlignment="1">
      <alignment horizontal="right"/>
    </xf>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0" fontId="15" fillId="0" borderId="0" xfId="70" applyFont="1" applyAlignment="1"/>
    <xf numFmtId="164" fontId="58" fillId="0" borderId="0" xfId="70" applyNumberFormat="1" applyFont="1" applyFill="1"/>
    <xf numFmtId="168" fontId="4" fillId="0" borderId="0" xfId="70" applyNumberFormat="1" applyFill="1"/>
    <xf numFmtId="0" fontId="4" fillId="0" borderId="0" xfId="219" applyFont="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70" xfId="62" applyFont="1" applyFill="1" applyBorder="1" applyAlignment="1">
      <alignment horizontal="center"/>
    </xf>
    <xf numFmtId="167" fontId="14" fillId="27" borderId="70"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center" wrapText="1"/>
    </xf>
    <xf numFmtId="165" fontId="72" fillId="27" borderId="71" xfId="58" applyNumberFormat="1" applyFont="1" applyFill="1" applyBorder="1" applyAlignment="1">
      <alignment horizontal="right" wrapText="1" indent="1"/>
    </xf>
    <xf numFmtId="165" fontId="14" fillId="27" borderId="71" xfId="40" applyNumberFormat="1" applyFont="1" applyFill="1" applyBorder="1" applyAlignment="1">
      <alignment horizontal="right" wrapText="1" indent="1"/>
    </xf>
    <xf numFmtId="2" fontId="14" fillId="27" borderId="71" xfId="40" applyNumberFormat="1" applyFont="1" applyFill="1" applyBorder="1" applyAlignment="1">
      <alignment horizontal="right" wrapText="1" indent="1"/>
    </xf>
    <xf numFmtId="167" fontId="72" fillId="27" borderId="70" xfId="40" applyNumberFormat="1" applyFont="1" applyFill="1" applyBorder="1" applyAlignment="1">
      <alignment horizontal="right" wrapText="1" indent="1"/>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6" fillId="30" borderId="20" xfId="62" applyFont="1" applyFill="1" applyBorder="1" applyAlignment="1" applyProtection="1">
      <alignment horizontal="center" vertical="center"/>
    </xf>
    <xf numFmtId="165" fontId="47" fillId="0" borderId="0" xfId="0" applyNumberFormat="1" applyFont="1"/>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167" fontId="5" fillId="25" borderId="0" xfId="0" applyNumberFormat="1" applyFont="1" applyFill="1" applyBorder="1" applyAlignment="1">
      <alignment horizontal="right" indent="1"/>
    </xf>
    <xf numFmtId="0" fontId="91"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7" fontId="14" fillId="26" borderId="0" xfId="0" applyNumberFormat="1" applyFont="1" applyFill="1" applyBorder="1" applyAlignment="1" applyProtection="1">
      <alignment horizontal="right"/>
      <protection locked="0"/>
    </xf>
    <xf numFmtId="0" fontId="0" fillId="25" borderId="0" xfId="0" applyFill="1" applyProtection="1"/>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0" fontId="57" fillId="25" borderId="0" xfId="0" applyFont="1" applyFill="1" applyBorder="1" applyAlignment="1" applyProtection="1">
      <alignment horizontal="left"/>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43" fillId="25" borderId="20" xfId="0" applyFont="1" applyFill="1" applyBorder="1" applyProtection="1"/>
    <xf numFmtId="0" fontId="8" fillId="25" borderId="0" xfId="0" applyFont="1" applyFill="1" applyBorder="1" applyProtection="1"/>
    <xf numFmtId="0" fontId="26" fillId="25" borderId="20" xfId="0" applyFont="1" applyFill="1" applyBorder="1" applyProtection="1"/>
    <xf numFmtId="0" fontId="116" fillId="25" borderId="0" xfId="0" applyFont="1" applyFill="1" applyProtection="1"/>
    <xf numFmtId="164" fontId="64" fillId="25" borderId="0" xfId="0" applyNumberFormat="1" applyFont="1" applyFill="1" applyBorder="1" applyAlignment="1" applyProtection="1">
      <alignment horizontal="center"/>
    </xf>
    <xf numFmtId="0" fontId="116"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49" fontId="14" fillId="25" borderId="0" xfId="62" applyNumberFormat="1" applyFont="1" applyFill="1" applyBorder="1" applyAlignment="1">
      <alignment horizontal="right"/>
    </xf>
    <xf numFmtId="2" fontId="72" fillId="24" borderId="0" xfId="40" applyNumberFormat="1" applyFont="1" applyFill="1" applyBorder="1" applyAlignment="1">
      <alignment horizontal="center" vertical="center" wrapText="1"/>
    </xf>
    <xf numFmtId="0" fontId="13" fillId="25" borderId="0" xfId="70" applyFont="1" applyFill="1" applyBorder="1" applyAlignment="1">
      <alignment horizontal="left"/>
    </xf>
    <xf numFmtId="167" fontId="5" fillId="26" borderId="0" xfId="0" applyNumberFormat="1" applyFont="1" applyFill="1" applyBorder="1" applyAlignment="1">
      <alignment horizontal="right" indent="1"/>
    </xf>
    <xf numFmtId="1" fontId="69" fillId="0" borderId="0" xfId="70" applyNumberFormat="1" applyFont="1" applyAlignment="1"/>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1" fontId="15" fillId="0" borderId="0" xfId="70" applyNumberFormat="1" applyFont="1" applyAlignment="1"/>
    <xf numFmtId="0" fontId="13" fillId="25" borderId="58" xfId="0" applyFont="1" applyFill="1" applyBorder="1" applyAlignment="1">
      <alignment horizontal="center"/>
    </xf>
    <xf numFmtId="0" fontId="72" fillId="25" borderId="0" xfId="70" applyFont="1" applyFill="1" applyBorder="1" applyAlignment="1">
      <alignment horizontal="left"/>
    </xf>
    <xf numFmtId="0" fontId="11" fillId="25" borderId="22" xfId="70" applyFont="1" applyFill="1" applyBorder="1" applyAlignment="1">
      <alignment horizontal="left"/>
    </xf>
    <xf numFmtId="0" fontId="13" fillId="25" borderId="73" xfId="70" applyFont="1" applyFill="1" applyBorder="1" applyAlignment="1">
      <alignment horizontal="center"/>
    </xf>
    <xf numFmtId="0" fontId="4" fillId="25" borderId="0" xfId="62" applyFill="1" applyAlignment="1"/>
    <xf numFmtId="0" fontId="4" fillId="0" borderId="0" xfId="62" applyAlignment="1"/>
    <xf numFmtId="0" fontId="49" fillId="25" borderId="0" xfId="62" applyFont="1" applyFill="1" applyAlignment="1">
      <alignment vertical="center"/>
    </xf>
    <xf numFmtId="0" fontId="49" fillId="25" borderId="0" xfId="62" applyFont="1" applyFill="1" applyBorder="1" applyAlignment="1">
      <alignment vertical="center"/>
    </xf>
    <xf numFmtId="0" fontId="49" fillId="0" borderId="0" xfId="62" applyFont="1" applyAlignment="1">
      <alignment vertical="center"/>
    </xf>
    <xf numFmtId="0" fontId="4" fillId="0" borderId="0" xfId="62" applyBorder="1" applyAlignment="1"/>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5" fillId="26" borderId="0" xfId="70" applyFont="1" applyFill="1" applyAlignment="1"/>
    <xf numFmtId="0" fontId="4" fillId="25" borderId="0" xfId="72" applyFill="1" applyBorder="1"/>
    <xf numFmtId="0" fontId="7" fillId="25" borderId="19" xfId="72" applyFont="1" applyFill="1" applyBorder="1"/>
    <xf numFmtId="0" fontId="7" fillId="25" borderId="0" xfId="72" applyFont="1" applyFill="1" applyBorder="1"/>
    <xf numFmtId="0" fontId="7" fillId="25" borderId="19" xfId="72" applyFont="1" applyFill="1" applyBorder="1" applyAlignment="1">
      <alignment vertical="center"/>
    </xf>
    <xf numFmtId="3" fontId="7" fillId="25" borderId="0" xfId="72" applyNumberFormat="1" applyFont="1" applyFill="1" applyBorder="1"/>
    <xf numFmtId="3" fontId="11" fillId="26" borderId="0" xfId="62" applyNumberFormat="1" applyFont="1" applyFill="1" applyBorder="1" applyAlignment="1">
      <alignment horizontal="right" vertical="center"/>
    </xf>
    <xf numFmtId="0" fontId="7" fillId="25" borderId="19" xfId="72" applyFont="1" applyFill="1" applyBorder="1" applyAlignment="1"/>
    <xf numFmtId="0" fontId="7" fillId="25" borderId="0" xfId="72" applyFont="1" applyFill="1" applyBorder="1" applyAlignment="1"/>
    <xf numFmtId="0" fontId="16" fillId="0" borderId="0" xfId="71" applyFont="1" applyFill="1" applyBorder="1" applyAlignment="1">
      <alignment horizontal="center" vertical="center"/>
    </xf>
    <xf numFmtId="0" fontId="4" fillId="26" borderId="0" xfId="63" applyFill="1" applyAlignment="1"/>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81" fillId="25" borderId="19" xfId="63" applyFont="1" applyFill="1" applyBorder="1"/>
    <xf numFmtId="1" fontId="14" fillId="26" borderId="0" xfId="63" applyNumberFormat="1" applyFont="1" applyFill="1" applyBorder="1" applyAlignment="1">
      <alignment horizontal="center" vertical="center" wrapText="1"/>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1" fontId="13" fillId="26" borderId="0" xfId="70" applyNumberFormat="1" applyFont="1" applyFill="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5" fillId="26" borderId="0" xfId="63" applyFont="1" applyFill="1" applyAlignment="1"/>
    <xf numFmtId="0" fontId="121" fillId="26" borderId="0" xfId="70" applyFont="1" applyFill="1" applyBorder="1"/>
    <xf numFmtId="0" fontId="13" fillId="26" borderId="11"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5" fontId="4" fillId="0" borderId="0" xfId="70" applyNumberFormat="1" applyAlignment="1"/>
    <xf numFmtId="0" fontId="13" fillId="25" borderId="49"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72" fillId="25" borderId="0" xfId="78" applyFont="1" applyFill="1" applyBorder="1" applyAlignment="1">
      <alignment horizontal="left" vertical="center"/>
    </xf>
    <xf numFmtId="171" fontId="72" fillId="26" borderId="49" xfId="70" applyNumberFormat="1" applyFont="1" applyFill="1" applyBorder="1" applyAlignment="1">
      <alignment horizontal="right" vertical="center" wrapText="1"/>
    </xf>
    <xf numFmtId="165" fontId="72" fillId="26" borderId="49" xfId="70" applyNumberFormat="1" applyFont="1" applyFill="1" applyBorder="1" applyAlignment="1">
      <alignment horizontal="right" vertical="center" wrapText="1" indent="2"/>
    </xf>
    <xf numFmtId="3" fontId="72" fillId="26" borderId="0" xfId="70" applyNumberFormat="1" applyFont="1" applyFill="1" applyBorder="1" applyAlignment="1">
      <alignment horizontal="right" vertical="center" wrapText="1"/>
    </xf>
    <xf numFmtId="167" fontId="72"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xf>
    <xf numFmtId="165" fontId="10" fillId="26" borderId="0" xfId="70" applyNumberFormat="1" applyFont="1" applyFill="1" applyBorder="1" applyAlignment="1">
      <alignment horizontal="right" vertical="center" wrapText="1" indent="2"/>
    </xf>
    <xf numFmtId="3" fontId="10" fillId="26" borderId="0" xfId="70" applyNumberFormat="1" applyFont="1" applyFill="1" applyBorder="1" applyAlignment="1">
      <alignment horizontal="right" vertical="center" wrapText="1"/>
    </xf>
    <xf numFmtId="167"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xf>
    <xf numFmtId="165" fontId="5" fillId="26" borderId="0" xfId="70" applyNumberFormat="1" applyFont="1" applyFill="1" applyBorder="1" applyAlignment="1">
      <alignment horizontal="right" vertical="center" wrapText="1" indent="2"/>
    </xf>
    <xf numFmtId="3" fontId="5" fillId="26" borderId="0" xfId="70" applyNumberFormat="1" applyFont="1" applyFill="1" applyBorder="1" applyAlignment="1">
      <alignment horizontal="right" vertical="center" wrapText="1"/>
    </xf>
    <xf numFmtId="167"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xf>
    <xf numFmtId="165"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xf>
    <xf numFmtId="165" fontId="5" fillId="26" borderId="0" xfId="70" applyNumberFormat="1" applyFont="1" applyFill="1" applyBorder="1" applyAlignment="1">
      <alignment horizontal="right" vertical="center" indent="2"/>
    </xf>
    <xf numFmtId="0" fontId="5" fillId="0" borderId="0" xfId="70" applyFont="1" applyFill="1" applyAlignment="1">
      <alignment vertical="center"/>
    </xf>
    <xf numFmtId="0" fontId="10" fillId="26" borderId="0" xfId="70" applyFont="1" applyFill="1" applyBorder="1" applyAlignment="1">
      <alignment horizontal="right" vertical="center"/>
    </xf>
    <xf numFmtId="0" fontId="5" fillId="0" borderId="0" xfId="70" applyFont="1" applyFill="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25" borderId="0" xfId="70" applyFont="1" applyFill="1" applyBorder="1" applyAlignment="1">
      <alignment vertical="top"/>
    </xf>
    <xf numFmtId="0" fontId="7" fillId="0" borderId="0" xfId="70" applyFont="1" applyFill="1" applyBorder="1"/>
    <xf numFmtId="0" fontId="58" fillId="0" borderId="0" xfId="70" applyFont="1" applyFill="1" applyAlignment="1"/>
    <xf numFmtId="0" fontId="4" fillId="0" borderId="0" xfId="70" applyFill="1" applyBorder="1"/>
    <xf numFmtId="0" fontId="15" fillId="0" borderId="0" xfId="70" applyFont="1" applyFill="1" applyBorder="1"/>
    <xf numFmtId="0" fontId="14" fillId="0" borderId="0" xfId="70" applyFont="1" applyFill="1" applyBorder="1" applyAlignment="1"/>
    <xf numFmtId="49" fontId="14" fillId="0" borderId="0" xfId="70" applyNumberFormat="1" applyFont="1" applyFill="1" applyBorder="1" applyAlignment="1">
      <alignment horizontal="right"/>
    </xf>
    <xf numFmtId="0" fontId="4" fillId="0" borderId="0" xfId="70" applyNumberFormat="1" applyFill="1"/>
    <xf numFmtId="0" fontId="18" fillId="0" borderId="0" xfId="70" applyFont="1" applyFill="1" applyBorder="1" applyAlignment="1">
      <alignment horizontal="right"/>
    </xf>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3" fontId="83" fillId="26" borderId="0" xfId="71" applyNumberFormat="1" applyFont="1" applyFill="1" applyBorder="1" applyAlignment="1">
      <alignment horizontal="right" vertical="center"/>
    </xf>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3" fillId="25" borderId="12" xfId="0" applyFont="1" applyFill="1" applyBorder="1" applyAlignment="1">
      <alignment horizontal="center"/>
    </xf>
    <xf numFmtId="0" fontId="14" fillId="25" borderId="0" xfId="0" applyFont="1" applyFill="1" applyBorder="1" applyAlignment="1" applyProtection="1">
      <alignment horizontal="left" indent="1"/>
    </xf>
    <xf numFmtId="0" fontId="126" fillId="25" borderId="0" xfId="68" applyNumberFormat="1" applyFont="1" applyFill="1" applyBorder="1" applyAlignment="1" applyProtection="1">
      <alignment vertical="justify" wrapText="1"/>
      <protection locked="0"/>
    </xf>
    <xf numFmtId="0" fontId="11" fillId="0" borderId="0" xfId="70" applyFont="1" applyAlignment="1">
      <alignment horizontal="left"/>
    </xf>
    <xf numFmtId="1" fontId="13" fillId="26" borderId="12" xfId="63" applyNumberFormat="1" applyFont="1" applyFill="1" applyBorder="1" applyAlignment="1">
      <alignment horizontal="center" vertical="center"/>
    </xf>
    <xf numFmtId="2" fontId="72" fillId="24" borderId="0" xfId="40" applyNumberFormat="1" applyFont="1" applyFill="1" applyBorder="1" applyAlignment="1">
      <alignment horizontal="center" vertical="center" wrapText="1"/>
    </xf>
    <xf numFmtId="0" fontId="11" fillId="25" borderId="22" xfId="62" applyFont="1" applyFill="1" applyBorder="1" applyAlignment="1">
      <alignment horizontal="left"/>
    </xf>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xf numFmtId="0" fontId="73" fillId="25"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26" borderId="0" xfId="63" applyFont="1" applyFill="1"/>
    <xf numFmtId="0" fontId="73" fillId="0" borderId="0" xfId="63" applyFont="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0" fontId="73" fillId="0" borderId="0" xfId="63" applyFont="1" applyAlignment="1"/>
    <xf numFmtId="0" fontId="72" fillId="24" borderId="0" xfId="66" applyFont="1" applyFill="1" applyBorder="1" applyAlignment="1">
      <alignment horizontal="left" indent="1"/>
    </xf>
    <xf numFmtId="0" fontId="18" fillId="26" borderId="0" xfId="63" applyFont="1" applyFill="1" applyBorder="1" applyAlignment="1">
      <alignment horizontal="left"/>
    </xf>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24" fillId="25" borderId="0" xfId="62" applyFont="1" applyFill="1" applyBorder="1" applyAlignment="1">
      <alignment vertical="center"/>
    </xf>
    <xf numFmtId="0" fontId="13" fillId="25" borderId="0" xfId="78" applyFont="1" applyFill="1" applyBorder="1" applyAlignment="1">
      <alignment horizontal="center" vertical="center"/>
    </xf>
    <xf numFmtId="0" fontId="13" fillId="25" borderId="11" xfId="78" applyFont="1" applyFill="1" applyBorder="1" applyAlignment="1">
      <alignment horizontal="center" vertical="center"/>
    </xf>
    <xf numFmtId="0" fontId="13" fillId="25" borderId="11" xfId="78" applyFont="1" applyFill="1" applyBorder="1" applyAlignment="1">
      <alignment horizontal="center" vertical="center" wrapText="1"/>
    </xf>
    <xf numFmtId="3" fontId="72" fillId="26" borderId="0" xfId="71" applyNumberFormat="1" applyFont="1" applyFill="1" applyBorder="1" applyAlignment="1">
      <alignment horizontal="right" vertical="center"/>
    </xf>
    <xf numFmtId="0" fontId="20" fillId="0" borderId="0" xfId="62" applyFont="1" applyAlignment="1">
      <alignment vertical="center"/>
    </xf>
    <xf numFmtId="1" fontId="20" fillId="0" borderId="0" xfId="62" applyNumberFormat="1" applyFont="1" applyAlignment="1">
      <alignment vertical="center"/>
    </xf>
    <xf numFmtId="0" fontId="14" fillId="27" borderId="0" xfId="40" applyFont="1" applyFill="1" applyBorder="1" applyAlignment="1">
      <alignment horizontal="left" vertical="center"/>
    </xf>
    <xf numFmtId="171" fontId="5" fillId="26" borderId="0" xfId="62" applyNumberFormat="1" applyFont="1" applyFill="1" applyBorder="1" applyAlignment="1">
      <alignment horizontal="right" vertical="center"/>
    </xf>
    <xf numFmtId="0" fontId="14" fillId="25" borderId="0" xfId="62" applyFont="1" applyFill="1" applyBorder="1" applyAlignment="1">
      <alignment wrapText="1"/>
    </xf>
    <xf numFmtId="0" fontId="18" fillId="25" borderId="0" xfId="62" applyFont="1" applyFill="1" applyBorder="1" applyAlignment="1">
      <alignment wrapText="1"/>
    </xf>
    <xf numFmtId="0" fontId="118" fillId="25" borderId="0" xfId="68" applyFont="1" applyFill="1" applyBorder="1" applyAlignment="1" applyProtection="1">
      <alignment horizontal="left"/>
    </xf>
    <xf numFmtId="0" fontId="31" fillId="25" borderId="0" xfId="62" applyFont="1" applyFill="1" applyBorder="1" applyAlignment="1"/>
    <xf numFmtId="165" fontId="47" fillId="0" borderId="0" xfId="0" applyNumberFormat="1" applyFont="1" applyFill="1"/>
    <xf numFmtId="165" fontId="4" fillId="0" borderId="0" xfId="62" applyNumberFormat="1" applyAlignment="1">
      <alignment vertical="center"/>
    </xf>
    <xf numFmtId="177" fontId="25" fillId="27" borderId="0" xfId="220" applyNumberFormat="1" applyFont="1" applyFill="1" applyBorder="1" applyAlignment="1">
      <alignment horizontal="center" wrapText="1"/>
    </xf>
    <xf numFmtId="177" fontId="25" fillId="27" borderId="0" xfId="220" applyNumberFormat="1" applyFont="1" applyFill="1" applyBorder="1" applyAlignment="1">
      <alignment horizontal="right" wrapText="1" indent="1"/>
    </xf>
    <xf numFmtId="0" fontId="25" fillId="25" borderId="0" xfId="62" applyFont="1" applyFill="1" applyBorder="1" applyAlignment="1">
      <alignment horizontal="left" indent="1"/>
    </xf>
    <xf numFmtId="177" fontId="25" fillId="27" borderId="71" xfId="220" applyNumberFormat="1" applyFont="1" applyFill="1" applyBorder="1" applyAlignment="1">
      <alignment horizontal="right" wrapText="1" indent="1"/>
    </xf>
    <xf numFmtId="0" fontId="13" fillId="26" borderId="13" xfId="62" applyFont="1" applyFill="1" applyBorder="1" applyAlignment="1">
      <alignment horizontal="center" vertical="center"/>
    </xf>
    <xf numFmtId="0" fontId="0" fillId="25" borderId="0" xfId="0" applyFill="1" applyProtection="1">
      <protection locked="0"/>
    </xf>
    <xf numFmtId="0" fontId="4" fillId="25" borderId="0" xfId="70" applyFill="1" applyProtection="1"/>
    <xf numFmtId="0" fontId="4" fillId="25" borderId="23" xfId="70" applyFill="1" applyBorder="1" applyProtection="1"/>
    <xf numFmtId="0" fontId="4" fillId="25" borderId="22" xfId="70" applyFill="1" applyBorder="1" applyProtection="1"/>
    <xf numFmtId="0" fontId="4" fillId="25" borderId="0" xfId="70" applyFill="1" applyBorder="1" applyProtection="1"/>
    <xf numFmtId="0" fontId="4" fillId="25"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77" fillId="26" borderId="15" xfId="70" applyFont="1" applyFill="1" applyBorder="1" applyAlignment="1" applyProtection="1">
      <alignment vertical="center"/>
    </xf>
    <xf numFmtId="0" fontId="100" fillId="26" borderId="16" xfId="70" applyFont="1" applyFill="1" applyBorder="1" applyAlignment="1" applyProtection="1">
      <alignment vertical="center"/>
    </xf>
    <xf numFmtId="0" fontId="100"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25" borderId="0" xfId="70" applyFont="1" applyFill="1" applyProtection="1">
      <protection locked="0"/>
    </xf>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59" fillId="25" borderId="20" xfId="70" applyFont="1" applyFill="1" applyBorder="1" applyProtection="1"/>
    <xf numFmtId="0" fontId="65" fillId="25" borderId="0" xfId="70" applyFont="1" applyFill="1" applyBorder="1" applyProtection="1"/>
    <xf numFmtId="0" fontId="59" fillId="25" borderId="0" xfId="70" applyFont="1" applyFill="1" applyProtection="1">
      <protection locked="0"/>
    </xf>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5" borderId="0" xfId="70" applyNumberFormat="1" applyFont="1" applyFill="1" applyBorder="1" applyAlignment="1" applyProtection="1">
      <alignment horizontal="right"/>
    </xf>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167" fontId="64" fillId="25" borderId="0" xfId="70" applyNumberFormat="1" applyFont="1" applyFill="1" applyBorder="1" applyAlignment="1" applyProtection="1">
      <alignment horizontal="right"/>
    </xf>
    <xf numFmtId="167" fontId="64" fillId="26" borderId="0" xfId="70" applyNumberFormat="1" applyFont="1" applyFill="1" applyBorder="1" applyAlignment="1" applyProtection="1">
      <alignment horizontal="right"/>
    </xf>
    <xf numFmtId="0" fontId="43" fillId="25" borderId="0" xfId="70" applyFont="1" applyFill="1" applyProtection="1"/>
    <xf numFmtId="0" fontId="43" fillId="25" borderId="20" xfId="70" applyFont="1" applyFill="1" applyBorder="1" applyProtection="1"/>
    <xf numFmtId="167" fontId="13" fillId="25" borderId="0" xfId="70" applyNumberFormat="1" applyFont="1" applyFill="1" applyBorder="1" applyAlignment="1" applyProtection="1">
      <alignment horizontal="right"/>
    </xf>
    <xf numFmtId="167" fontId="13" fillId="26" borderId="0" xfId="70" applyNumberFormat="1" applyFont="1" applyFill="1" applyBorder="1" applyAlignment="1" applyProtection="1">
      <alignment horizontal="right"/>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4" fillId="25" borderId="0" xfId="70" applyFont="1" applyFill="1" applyProtection="1">
      <protection locked="0"/>
    </xf>
    <xf numFmtId="0" fontId="4" fillId="0" borderId="0" xfId="70" applyFont="1" applyProtection="1">
      <protection locked="0"/>
    </xf>
    <xf numFmtId="0" fontId="63" fillId="25" borderId="20" xfId="70" applyFont="1" applyFill="1" applyBorder="1" applyAlignment="1" applyProtection="1">
      <alignment horizontal="center"/>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Protection="1">
      <protection locked="0"/>
    </xf>
    <xf numFmtId="0" fontId="0" fillId="0" borderId="0" xfId="0" applyFill="1" applyAlignment="1" applyProtection="1">
      <alignment vertical="center"/>
      <protection locked="0"/>
    </xf>
    <xf numFmtId="0" fontId="111" fillId="0" borderId="0" xfId="0" applyFont="1" applyFill="1" applyAlignment="1" applyProtection="1">
      <alignment vertical="center" wrapText="1"/>
      <protection locked="0"/>
    </xf>
    <xf numFmtId="165" fontId="0" fillId="0" borderId="0" xfId="0" applyNumberFormat="1" applyFill="1" applyProtection="1">
      <protection locked="0"/>
    </xf>
    <xf numFmtId="167" fontId="0" fillId="0" borderId="0" xfId="0" applyNumberFormat="1" applyFill="1" applyProtection="1">
      <protection locked="0"/>
    </xf>
    <xf numFmtId="0" fontId="77" fillId="26" borderId="15" xfId="0" applyFont="1" applyFill="1" applyBorder="1" applyAlignment="1" applyProtection="1">
      <alignment vertical="center"/>
    </xf>
    <xf numFmtId="0" fontId="100" fillId="26" borderId="16" xfId="0" applyFont="1" applyFill="1" applyBorder="1" applyAlignment="1" applyProtection="1">
      <alignment vertical="center"/>
    </xf>
    <xf numFmtId="0" fontId="100"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15" fillId="0" borderId="0" xfId="0" applyFont="1" applyFill="1" applyProtection="1">
      <protection locked="0"/>
    </xf>
    <xf numFmtId="0" fontId="63" fillId="0" borderId="0" xfId="0" applyFont="1" applyFill="1" applyAlignment="1" applyProtection="1">
      <alignment horizontal="left"/>
      <protection locked="0"/>
    </xf>
    <xf numFmtId="14" fontId="127" fillId="0" borderId="0" xfId="0" applyNumberFormat="1" applyFont="1" applyFill="1" applyAlignment="1" applyProtection="1">
      <protection locked="0"/>
    </xf>
    <xf numFmtId="167" fontId="72" fillId="25" borderId="0" xfId="0" applyNumberFormat="1" applyFont="1" applyFill="1" applyBorder="1" applyAlignment="1" applyProtection="1"/>
    <xf numFmtId="167" fontId="72" fillId="26" borderId="0" xfId="0" applyNumberFormat="1" applyFont="1" applyFill="1" applyBorder="1" applyAlignment="1" applyProtection="1"/>
    <xf numFmtId="0" fontId="127" fillId="0" borderId="0" xfId="0" applyFont="1" applyFill="1" applyAlignment="1" applyProtection="1">
      <alignment vertical="center" wrapText="1"/>
      <protection locked="0"/>
    </xf>
    <xf numFmtId="0" fontId="58" fillId="0" borderId="0" xfId="0" applyFont="1" applyFill="1" applyProtection="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43" fillId="0" borderId="0" xfId="0" applyFont="1" applyFill="1" applyAlignment="1" applyProtection="1">
      <protection locked="0"/>
    </xf>
    <xf numFmtId="0" fontId="26" fillId="0" borderId="0" xfId="0" applyFont="1" applyFill="1" applyAlignment="1" applyProtection="1">
      <alignment horizontal="center"/>
      <protection locked="0"/>
    </xf>
    <xf numFmtId="0" fontId="15"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165" fontId="15" fillId="0" borderId="0" xfId="0" applyNumberFormat="1" applyFont="1" applyFill="1" applyProtection="1">
      <protection locked="0"/>
    </xf>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77" fillId="26" borderId="15" xfId="0" applyFont="1" applyFill="1" applyBorder="1" applyAlignment="1" applyProtection="1"/>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165" fontId="72" fillId="26" borderId="0" xfId="0" applyNumberFormat="1" applyFont="1" applyFill="1" applyBorder="1" applyAlignment="1" applyProtection="1">
      <alignment horizontal="right"/>
    </xf>
    <xf numFmtId="165" fontId="13" fillId="26" borderId="0" xfId="0" applyNumberFormat="1" applyFont="1" applyFill="1" applyBorder="1" applyAlignment="1" applyProtection="1">
      <alignment horizontal="right"/>
    </xf>
    <xf numFmtId="1" fontId="13" fillId="25" borderId="0" xfId="0" applyNumberFormat="1" applyFont="1" applyFill="1" applyBorder="1" applyAlignment="1" applyProtection="1">
      <alignment horizontal="center"/>
    </xf>
    <xf numFmtId="165" fontId="14" fillId="26" borderId="0" xfId="0" applyNumberFormat="1" applyFont="1" applyFill="1" applyBorder="1" applyAlignment="1" applyProtection="1">
      <alignment horizontal="right"/>
    </xf>
    <xf numFmtId="0" fontId="72" fillId="25" borderId="0" xfId="0" applyFont="1" applyFill="1" applyBorder="1" applyAlignment="1">
      <alignment horizontal="left"/>
    </xf>
    <xf numFmtId="0" fontId="7" fillId="25" borderId="0" xfId="0" applyFont="1" applyFill="1" applyBorder="1"/>
    <xf numFmtId="0" fontId="11" fillId="25" borderId="22" xfId="70" applyFont="1" applyFill="1" applyBorder="1" applyAlignment="1">
      <alignment horizontal="left"/>
    </xf>
    <xf numFmtId="0" fontId="11" fillId="25" borderId="0" xfId="70" applyFont="1" applyFill="1" applyBorder="1" applyAlignment="1">
      <alignment horizontal="left"/>
    </xf>
    <xf numFmtId="0" fontId="12" fillId="25" borderId="0" xfId="0" applyFont="1" applyFill="1" applyBorder="1"/>
    <xf numFmtId="0" fontId="13" fillId="25" borderId="12" xfId="62" applyFont="1" applyFill="1" applyBorder="1" applyAlignment="1">
      <alignment horizontal="center"/>
    </xf>
    <xf numFmtId="3" fontId="83" fillId="25" borderId="0" xfId="63" applyNumberFormat="1" applyFont="1" applyFill="1" applyBorder="1" applyAlignment="1">
      <alignment horizontal="right"/>
    </xf>
    <xf numFmtId="167" fontId="72" fillId="26" borderId="0" xfId="62" applyNumberFormat="1" applyFont="1" applyFill="1" applyBorder="1" applyAlignment="1"/>
    <xf numFmtId="167" fontId="5" fillId="25" borderId="0" xfId="0" applyNumberFormat="1" applyFont="1" applyFill="1" applyBorder="1" applyAlignment="1"/>
    <xf numFmtId="167" fontId="4" fillId="0" borderId="0" xfId="62" applyNumberFormat="1"/>
    <xf numFmtId="0" fontId="13" fillId="26" borderId="0" xfId="63" applyFont="1" applyFill="1" applyBorder="1" applyAlignment="1"/>
    <xf numFmtId="3" fontId="72" fillId="27" borderId="0" xfId="40" applyNumberFormat="1" applyFont="1" applyFill="1" applyBorder="1" applyAlignment="1">
      <alignment horizontal="right" wrapText="1"/>
    </xf>
    <xf numFmtId="4" fontId="72" fillId="27" borderId="0" xfId="40" applyNumberFormat="1" applyFont="1" applyFill="1" applyBorder="1" applyAlignment="1">
      <alignment horizontal="right" wrapText="1"/>
    </xf>
    <xf numFmtId="0" fontId="81" fillId="25" borderId="19" xfId="63" applyFont="1" applyFill="1" applyBorder="1" applyAlignment="1"/>
    <xf numFmtId="0" fontId="43" fillId="26" borderId="0" xfId="70" applyFont="1" applyFill="1" applyBorder="1"/>
    <xf numFmtId="0" fontId="13" fillId="26" borderId="12" xfId="63" applyFont="1" applyFill="1" applyBorder="1" applyAlignment="1">
      <alignment horizontal="center" vertical="center"/>
    </xf>
    <xf numFmtId="0" fontId="13" fillId="27" borderId="0" xfId="40" applyFont="1" applyFill="1" applyBorder="1" applyAlignment="1">
      <alignment horizontal="left" vertical="center" indent="1"/>
    </xf>
    <xf numFmtId="0" fontId="18" fillId="26" borderId="0" xfId="70" applyFont="1" applyFill="1" applyAlignment="1"/>
    <xf numFmtId="3" fontId="31" fillId="26" borderId="0" xfId="70" applyNumberFormat="1" applyFont="1" applyFill="1" applyBorder="1" applyAlignment="1">
      <alignment horizontal="right" vertical="center"/>
    </xf>
    <xf numFmtId="3" fontId="45" fillId="25" borderId="0" xfId="70" applyNumberFormat="1" applyFont="1" applyFill="1" applyBorder="1" applyAlignment="1">
      <alignment vertical="center"/>
    </xf>
    <xf numFmtId="3" fontId="31" fillId="25" borderId="0" xfId="70" applyNumberFormat="1" applyFont="1" applyFill="1" applyBorder="1" applyAlignment="1">
      <alignment horizontal="right" vertical="center"/>
    </xf>
    <xf numFmtId="3" fontId="45" fillId="26" borderId="0" xfId="70" applyNumberFormat="1" applyFont="1" applyFill="1" applyBorder="1" applyAlignment="1">
      <alignment horizontal="right" vertical="center"/>
    </xf>
    <xf numFmtId="3" fontId="45" fillId="25" borderId="0" xfId="70" applyNumberFormat="1" applyFont="1" applyFill="1" applyBorder="1" applyAlignment="1">
      <alignment horizontal="right" vertical="center"/>
    </xf>
    <xf numFmtId="4" fontId="31" fillId="26" borderId="0" xfId="70" applyNumberFormat="1" applyFont="1" applyFill="1" applyBorder="1" applyAlignment="1">
      <alignment horizontal="right" vertical="center"/>
    </xf>
    <xf numFmtId="4" fontId="45" fillId="25" borderId="0" xfId="70" applyNumberFormat="1" applyFont="1" applyFill="1" applyBorder="1" applyAlignment="1">
      <alignment vertical="center"/>
    </xf>
    <xf numFmtId="4" fontId="31" fillId="25" borderId="0" xfId="70" applyNumberFormat="1" applyFont="1" applyFill="1" applyBorder="1" applyAlignment="1">
      <alignment horizontal="right" vertical="center"/>
    </xf>
    <xf numFmtId="4" fontId="45" fillId="25" borderId="0" xfId="70" applyNumberFormat="1" applyFont="1" applyFill="1" applyBorder="1" applyAlignment="1">
      <alignment horizontal="right" vertical="center"/>
    </xf>
    <xf numFmtId="0" fontId="20" fillId="27" borderId="0" xfId="40" applyFont="1" applyFill="1" applyBorder="1" applyAlignment="1">
      <alignment horizontal="left"/>
    </xf>
    <xf numFmtId="4" fontId="31" fillId="25" borderId="0" xfId="70" applyNumberFormat="1" applyFont="1" applyFill="1" applyBorder="1" applyAlignment="1">
      <alignment vertical="center"/>
    </xf>
    <xf numFmtId="0" fontId="13" fillId="26" borderId="0" xfId="70" applyFont="1" applyFill="1" applyBorder="1" applyAlignment="1">
      <alignment horizontal="center" vertical="center" wrapText="1"/>
    </xf>
    <xf numFmtId="4" fontId="45" fillId="26" borderId="0" xfId="70" applyNumberFormat="1" applyFont="1" applyFill="1" applyBorder="1" applyAlignment="1">
      <alignment horizontal="right" vertical="center"/>
    </xf>
    <xf numFmtId="0" fontId="13" fillId="25" borderId="0" xfId="70" applyFont="1" applyFill="1" applyBorder="1" applyAlignment="1">
      <alignment horizontal="center" wrapText="1"/>
    </xf>
    <xf numFmtId="0" fontId="43" fillId="25" borderId="0" xfId="70" applyFont="1" applyFill="1" applyBorder="1" applyAlignment="1"/>
    <xf numFmtId="3" fontId="11" fillId="26" borderId="0" xfId="70" applyNumberFormat="1" applyFont="1" applyFill="1" applyBorder="1" applyAlignment="1">
      <alignment horizontal="right"/>
    </xf>
    <xf numFmtId="3" fontId="11" fillId="25" borderId="0" xfId="70" applyNumberFormat="1" applyFont="1" applyFill="1" applyBorder="1" applyAlignment="1"/>
    <xf numFmtId="0" fontId="4" fillId="25" borderId="0" xfId="63" applyFont="1" applyFill="1" applyAlignment="1"/>
    <xf numFmtId="0" fontId="13" fillId="0" borderId="0" xfId="70" applyFont="1" applyBorder="1" applyAlignment="1">
      <alignment horizontal="center" wrapText="1"/>
    </xf>
    <xf numFmtId="0" fontId="131" fillId="27" borderId="0" xfId="40" applyFont="1" applyFill="1" applyBorder="1" applyAlignment="1">
      <alignment horizontal="left"/>
    </xf>
    <xf numFmtId="4" fontId="18" fillId="26" borderId="0" xfId="70" applyNumberFormat="1" applyFont="1" applyFill="1" applyBorder="1" applyAlignment="1">
      <alignment horizontal="right" vertical="center"/>
    </xf>
    <xf numFmtId="4" fontId="18" fillId="25" borderId="0" xfId="70" applyNumberFormat="1" applyFont="1" applyFill="1" applyBorder="1" applyAlignment="1">
      <alignment vertical="center"/>
    </xf>
    <xf numFmtId="3" fontId="11" fillId="26" borderId="0" xfId="70" applyNumberFormat="1" applyFont="1" applyFill="1" applyBorder="1" applyAlignment="1">
      <alignment horizontal="right" vertical="center"/>
    </xf>
    <xf numFmtId="3" fontId="11" fillId="25" borderId="0" xfId="70" applyNumberFormat="1" applyFont="1" applyFill="1" applyBorder="1" applyAlignment="1">
      <alignment vertical="center"/>
    </xf>
    <xf numFmtId="0" fontId="31" fillId="25" borderId="0" xfId="63" applyFont="1" applyFill="1" applyBorder="1" applyAlignment="1"/>
    <xf numFmtId="3" fontId="83" fillId="25" borderId="0" xfId="63" applyNumberFormat="1" applyFont="1" applyFill="1" applyBorder="1" applyAlignment="1"/>
    <xf numFmtId="0" fontId="18" fillId="25" borderId="0" xfId="63" applyFont="1" applyFill="1" applyBorder="1" applyAlignment="1">
      <alignment horizontal="left" vertical="center"/>
    </xf>
    <xf numFmtId="165" fontId="4" fillId="0" borderId="0" xfId="63" applyNumberFormat="1" applyAlignment="1"/>
    <xf numFmtId="3" fontId="4" fillId="0" borderId="0" xfId="63" applyNumberFormat="1" applyAlignment="1"/>
    <xf numFmtId="0" fontId="11" fillId="26" borderId="48" xfId="63" applyFont="1" applyFill="1" applyBorder="1" applyAlignment="1">
      <alignment horizontal="right"/>
    </xf>
    <xf numFmtId="4" fontId="11" fillId="26" borderId="0" xfId="70" applyNumberFormat="1" applyFont="1" applyFill="1" applyBorder="1" applyAlignment="1">
      <alignment horizontal="right" vertical="center"/>
    </xf>
    <xf numFmtId="4" fontId="11" fillId="25" borderId="0" xfId="70" applyNumberFormat="1" applyFont="1" applyFill="1" applyBorder="1" applyAlignment="1">
      <alignment vertical="center"/>
    </xf>
    <xf numFmtId="3" fontId="83" fillId="26" borderId="10" xfId="70" applyNumberFormat="1" applyFont="1" applyFill="1" applyBorder="1" applyAlignment="1">
      <alignment horizontal="right"/>
    </xf>
    <xf numFmtId="3" fontId="83" fillId="25" borderId="10" xfId="70" applyNumberFormat="1" applyFont="1" applyFill="1" applyBorder="1" applyAlignment="1"/>
    <xf numFmtId="3" fontId="83" fillId="25" borderId="10" xfId="70" applyNumberFormat="1" applyFont="1" applyFill="1" applyBorder="1" applyAlignment="1">
      <alignment horizontal="right"/>
    </xf>
    <xf numFmtId="3" fontId="83" fillId="26" borderId="10" xfId="70" applyNumberFormat="1" applyFont="1" applyFill="1" applyBorder="1" applyAlignment="1"/>
    <xf numFmtId="4" fontId="83" fillId="25" borderId="0" xfId="70" applyNumberFormat="1" applyFont="1" applyFill="1" applyBorder="1" applyAlignment="1">
      <alignment horizontal="right"/>
    </xf>
    <xf numFmtId="0" fontId="26" fillId="26" borderId="0" xfId="70" applyFont="1" applyFill="1" applyBorder="1" applyAlignment="1"/>
    <xf numFmtId="4" fontId="83" fillId="26" borderId="0" xfId="70" applyNumberFormat="1" applyFont="1" applyFill="1" applyBorder="1" applyAlignment="1">
      <alignment horizontal="right"/>
    </xf>
    <xf numFmtId="4" fontId="83" fillId="25" borderId="0" xfId="70" applyNumberFormat="1" applyFont="1" applyFill="1" applyBorder="1" applyAlignment="1"/>
    <xf numFmtId="0" fontId="81" fillId="25" borderId="19" xfId="63" applyFont="1" applyFill="1" applyBorder="1" applyAlignment="1">
      <alignment horizontal="right"/>
    </xf>
    <xf numFmtId="165" fontId="0" fillId="0" borderId="0" xfId="0" applyNumberFormat="1" applyProtection="1">
      <protection locked="0"/>
    </xf>
    <xf numFmtId="0" fontId="13" fillId="25" borderId="83" xfId="78" applyFont="1" applyFill="1" applyBorder="1" applyAlignment="1">
      <alignment horizontal="center" vertical="center"/>
    </xf>
    <xf numFmtId="0" fontId="91" fillId="32" borderId="0" xfId="62" applyFont="1" applyFill="1" applyBorder="1" applyAlignment="1">
      <alignment horizontal="left" wrapText="1"/>
    </xf>
    <xf numFmtId="0" fontId="14" fillId="36" borderId="0" xfId="62" applyFont="1" applyFill="1" applyBorder="1" applyAlignment="1">
      <alignment vertical="center" wrapText="1"/>
    </xf>
    <xf numFmtId="164" fontId="14" fillId="36" borderId="0" xfId="40" applyNumberFormat="1" applyFont="1" applyFill="1" applyBorder="1" applyAlignment="1">
      <alignment horizontal="justify" wrapText="1"/>
    </xf>
    <xf numFmtId="0" fontId="14" fillId="36" borderId="0" xfId="62" applyFont="1" applyFill="1" applyBorder="1" applyAlignment="1"/>
    <xf numFmtId="0" fontId="14" fillId="36" borderId="0" xfId="62" applyFont="1" applyFill="1" applyBorder="1" applyAlignment="1">
      <alignment vertical="center"/>
    </xf>
    <xf numFmtId="164" fontId="30" fillId="36" borderId="62"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45"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30" fillId="36" borderId="61"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4" fillId="25" borderId="0" xfId="0" applyFont="1" applyFill="1" applyBorder="1" applyAlignment="1">
      <alignment horizontal="justify" vertical="center" readingOrder="1"/>
    </xf>
    <xf numFmtId="0" fontId="72" fillId="25" borderId="0" xfId="7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13" fillId="26" borderId="52" xfId="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right"/>
    </xf>
    <xf numFmtId="0" fontId="18" fillId="0" borderId="0" xfId="0" applyFont="1" applyBorder="1" applyAlignment="1" applyProtection="1">
      <alignment vertical="top" wrapText="1"/>
    </xf>
    <xf numFmtId="0" fontId="0" fillId="0" borderId="0" xfId="0" applyBorder="1" applyAlignment="1" applyProtection="1">
      <alignment vertical="top" wrapText="1"/>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167"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horizontal="right"/>
    </xf>
    <xf numFmtId="0" fontId="43" fillId="26" borderId="15" xfId="0" applyFont="1" applyFill="1" applyBorder="1" applyAlignment="1" applyProtection="1">
      <alignment horizontal="left" vertical="center"/>
    </xf>
    <xf numFmtId="0" fontId="43" fillId="26" borderId="16" xfId="0" applyFont="1" applyFill="1" applyBorder="1" applyAlignment="1" applyProtection="1">
      <alignment horizontal="left" vertical="center"/>
    </xf>
    <xf numFmtId="0" fontId="43" fillId="26" borderId="17" xfId="0" applyFont="1" applyFill="1" applyBorder="1" applyAlignment="1" applyProtection="1">
      <alignment horizontal="left" vertical="center"/>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78" fillId="25" borderId="0" xfId="0" applyFont="1" applyFill="1" applyBorder="1" applyAlignment="1" applyProtection="1">
      <alignment horizontal="center"/>
    </xf>
    <xf numFmtId="0" fontId="18" fillId="25" borderId="0" xfId="0" applyFont="1" applyFill="1" applyBorder="1" applyAlignment="1" applyProtection="1">
      <alignment vertical="top"/>
    </xf>
    <xf numFmtId="0" fontId="0" fillId="25" borderId="0" xfId="0" applyFill="1" applyBorder="1" applyAlignment="1" applyProtection="1">
      <alignment vertical="top"/>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0" applyFont="1" applyFill="1" applyBorder="1" applyAlignment="1" applyProtection="1">
      <alignment horizontal="right" indent="6"/>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18" fillId="25" borderId="0" xfId="62" applyFont="1" applyFill="1" applyBorder="1" applyAlignment="1">
      <alignment vertical="center" wrapText="1"/>
    </xf>
    <xf numFmtId="0" fontId="82" fillId="26" borderId="0" xfId="62" applyFont="1" applyFill="1" applyBorder="1" applyAlignment="1">
      <alignment horizontal="center" vertical="center"/>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1" fontId="13" fillId="25" borderId="13" xfId="0" applyNumberFormat="1" applyFont="1" applyFill="1" applyBorder="1" applyAlignment="1">
      <alignment horizontal="center" wrapText="1"/>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wrapText="1"/>
    </xf>
    <xf numFmtId="0" fontId="13" fillId="26" borderId="13" xfId="70" applyFont="1" applyFill="1" applyBorder="1" applyAlignment="1">
      <alignment horizontal="center"/>
    </xf>
    <xf numFmtId="0" fontId="72" fillId="25" borderId="0" xfId="78" applyFont="1" applyFill="1" applyBorder="1" applyAlignment="1">
      <alignment horizontal="left" vertic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14" fillId="26" borderId="79" xfId="70" applyFont="1" applyFill="1" applyBorder="1" applyAlignment="1">
      <alignment horizontal="center" vertical="center"/>
    </xf>
    <xf numFmtId="0" fontId="114" fillId="26" borderId="80" xfId="70" applyFont="1" applyFill="1" applyBorder="1" applyAlignment="1">
      <alignment horizontal="center" vertical="center"/>
    </xf>
    <xf numFmtId="0" fontId="13" fillId="25" borderId="13"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0" fontId="13" fillId="25" borderId="78" xfId="70" applyFont="1" applyFill="1" applyBorder="1" applyAlignment="1">
      <alignment horizontal="center" vertical="center" wrapText="1"/>
    </xf>
    <xf numFmtId="0" fontId="13" fillId="25" borderId="81" xfId="70" applyFont="1" applyFill="1" applyBorder="1" applyAlignment="1">
      <alignment horizontal="center" vertical="center" wrapText="1"/>
    </xf>
    <xf numFmtId="0" fontId="13" fillId="25" borderId="18" xfId="63" applyFont="1" applyFill="1" applyBorder="1" applyAlignment="1">
      <alignment horizontal="left" indent="6"/>
    </xf>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173" fontId="5" fillId="26" borderId="0" xfId="63" applyNumberFormat="1" applyFont="1" applyFill="1" applyAlignment="1">
      <alignment horizontal="right"/>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0" fontId="13" fillId="25" borderId="12" xfId="62" applyFont="1" applyFill="1" applyBorder="1" applyAlignment="1">
      <alignment horizontal="center"/>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5" borderId="12" xfId="0" applyFont="1" applyFill="1" applyBorder="1" applyAlignment="1">
      <alignment horizontal="center"/>
    </xf>
    <xf numFmtId="0" fontId="13" fillId="25" borderId="58" xfId="0" applyFont="1" applyFill="1" applyBorder="1" applyAlignment="1">
      <alignment horizontal="center"/>
    </xf>
    <xf numFmtId="0" fontId="13" fillId="25" borderId="18" xfId="0" applyFont="1" applyFill="1" applyBorder="1" applyAlignment="1">
      <alignment horizontal="left" indent="6"/>
    </xf>
    <xf numFmtId="0" fontId="13" fillId="26" borderId="82" xfId="70" applyFont="1" applyFill="1" applyBorder="1" applyAlignment="1">
      <alignment horizontal="center"/>
    </xf>
    <xf numFmtId="0" fontId="13" fillId="26" borderId="49" xfId="70" applyFont="1" applyFill="1" applyBorder="1" applyAlignment="1">
      <alignment horizontal="center"/>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85" fillId="25" borderId="0" xfId="70" applyFont="1" applyFill="1" applyBorder="1" applyAlignment="1">
      <alignment horizontal="left" vertical="center"/>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74" xfId="70" applyFont="1" applyFill="1" applyBorder="1" applyAlignment="1">
      <alignment horizontal="center" wrapText="1"/>
    </xf>
    <xf numFmtId="0" fontId="13" fillId="25" borderId="13" xfId="70" applyFont="1" applyFill="1" applyBorder="1" applyAlignment="1">
      <alignment horizontal="center" wrapText="1"/>
    </xf>
    <xf numFmtId="0" fontId="13" fillId="25" borderId="72" xfId="70" applyFont="1" applyFill="1" applyBorder="1" applyAlignment="1">
      <alignment horizontal="center" wrapText="1"/>
    </xf>
    <xf numFmtId="0" fontId="13" fillId="26" borderId="52" xfId="70" applyFont="1" applyFill="1" applyBorder="1" applyAlignment="1">
      <alignment horizontal="center"/>
    </xf>
    <xf numFmtId="0" fontId="119" fillId="25" borderId="0" xfId="70" applyFont="1" applyFill="1" applyBorder="1" applyAlignment="1">
      <alignment horizontal="left" inden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0" fontId="11" fillId="25" borderId="49" xfId="62" applyFont="1" applyFill="1" applyBorder="1" applyAlignment="1">
      <alignment horizontal="left"/>
    </xf>
    <xf numFmtId="3" fontId="72" fillId="27" borderId="0" xfId="40" applyNumberFormat="1" applyFont="1" applyFill="1" applyBorder="1" applyAlignment="1">
      <alignment horizontal="left" vertical="center" wrapText="1"/>
    </xf>
    <xf numFmtId="3" fontId="72"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2"/>
    </xf>
    <xf numFmtId="3" fontId="72" fillId="24" borderId="0" xfId="40" applyNumberFormat="1" applyFont="1" applyFill="1" applyBorder="1" applyAlignment="1">
      <alignment horizontal="left" vertical="center" wrapText="1"/>
    </xf>
    <xf numFmtId="0" fontId="86" fillId="25" borderId="0" xfId="62" applyFont="1" applyFill="1" applyBorder="1" applyAlignment="1">
      <alignment horizontal="right"/>
    </xf>
    <xf numFmtId="0" fontId="18" fillId="25" borderId="0" xfId="78" applyFont="1" applyFill="1" applyBorder="1" applyAlignment="1">
      <alignment horizontal="left" vertical="top"/>
    </xf>
    <xf numFmtId="0" fontId="13" fillId="25" borderId="12" xfId="78" applyFont="1" applyFill="1" applyBorder="1" applyAlignment="1">
      <alignment horizontal="center" vertical="center" wrapText="1"/>
    </xf>
    <xf numFmtId="0" fontId="13" fillId="25" borderId="69" xfId="78" applyFont="1" applyFill="1" applyBorder="1" applyAlignment="1">
      <alignment horizontal="center" vertical="center" wrapText="1"/>
    </xf>
    <xf numFmtId="0" fontId="18" fillId="25" borderId="0" xfId="62" applyFont="1" applyFill="1" applyBorder="1" applyAlignment="1">
      <alignment horizontal="left" wrapText="1"/>
    </xf>
    <xf numFmtId="173" fontId="14" fillId="25" borderId="0" xfId="70" applyNumberFormat="1"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72" xfId="62" applyFont="1" applyFill="1" applyBorder="1" applyAlignment="1">
      <alignment horizontal="center" vertical="center"/>
    </xf>
    <xf numFmtId="0" fontId="13" fillId="26" borderId="13"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81" fillId="26" borderId="0" xfId="70" applyFont="1" applyFill="1" applyBorder="1" applyAlignment="1">
      <alignment horizontal="left"/>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13" fillId="26" borderId="72" xfId="70" applyFont="1" applyFill="1" applyBorder="1" applyAlignment="1">
      <alignment horizontal="center" wrapText="1"/>
    </xf>
    <xf numFmtId="0" fontId="75" fillId="25" borderId="0" xfId="70" applyNumberFormat="1" applyFont="1" applyFill="1" applyBorder="1" applyAlignment="1" applyProtection="1">
      <alignment horizontal="right" vertical="justify" wrapText="1"/>
      <protection locked="0"/>
    </xf>
    <xf numFmtId="0" fontId="126" fillId="25" borderId="0" xfId="68" applyNumberFormat="1" applyFont="1" applyFill="1" applyBorder="1" applyAlignment="1" applyProtection="1">
      <alignment horizontal="left" vertical="justify" wrapText="1"/>
      <protection locked="0"/>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horizontal="left" vertical="center"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 fontId="14" fillId="35" borderId="0" xfId="51" applyNumberFormat="1" applyFont="1" applyFill="1" applyBorder="1" applyAlignment="1">
      <alignment horizontal="center"/>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0">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2015</c:v>
                  </c:pt>
                  <c:pt idx="8">
                    <c:v>2016</c:v>
                  </c:pt>
                </c:lvl>
              </c:multiLvlStrCache>
            </c:multiLvlStrRef>
          </c:cat>
          <c:val>
            <c:numRef>
              <c:f>'9lay_off'!$E$12:$Q$12</c:f>
              <c:numCache>
                <c:formatCode>0</c:formatCode>
                <c:ptCount val="13"/>
                <c:pt idx="0">
                  <c:v>102</c:v>
                </c:pt>
                <c:pt idx="1">
                  <c:v>95</c:v>
                </c:pt>
                <c:pt idx="2">
                  <c:v>80</c:v>
                </c:pt>
                <c:pt idx="3">
                  <c:v>71</c:v>
                </c:pt>
                <c:pt idx="4">
                  <c:v>77</c:v>
                </c:pt>
                <c:pt idx="5">
                  <c:v>75</c:v>
                </c:pt>
                <c:pt idx="6">
                  <c:v>82</c:v>
                </c:pt>
                <c:pt idx="7">
                  <c:v>89</c:v>
                </c:pt>
                <c:pt idx="8">
                  <c:v>82</c:v>
                </c:pt>
                <c:pt idx="9">
                  <c:v>99</c:v>
                </c:pt>
                <c:pt idx="10">
                  <c:v>90</c:v>
                </c:pt>
                <c:pt idx="11">
                  <c:v>84</c:v>
                </c:pt>
                <c:pt idx="12">
                  <c:v>70</c:v>
                </c:pt>
              </c:numCache>
            </c:numRef>
          </c:val>
        </c:ser>
        <c:dLbls>
          <c:showLegendKey val="0"/>
          <c:showVal val="0"/>
          <c:showCatName val="0"/>
          <c:showSerName val="0"/>
          <c:showPercent val="0"/>
          <c:showBubbleSize val="0"/>
        </c:dLbls>
        <c:gapWidth val="150"/>
        <c:axId val="116339456"/>
        <c:axId val="116341376"/>
      </c:barChart>
      <c:catAx>
        <c:axId val="11633945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6341376"/>
        <c:crosses val="autoZero"/>
        <c:auto val="1"/>
        <c:lblAlgn val="ctr"/>
        <c:lblOffset val="100"/>
        <c:tickLblSkip val="1"/>
        <c:tickMarkSkip val="1"/>
        <c:noMultiLvlLbl val="0"/>
      </c:catAx>
      <c:valAx>
        <c:axId val="1163413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3394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107262</c:v>
              </c:pt>
              <c:pt idx="1">
                <c:v>105510</c:v>
              </c:pt>
            </c:numLit>
          </c:val>
        </c:ser>
        <c:dLbls>
          <c:showLegendKey val="0"/>
          <c:showVal val="0"/>
          <c:showCatName val="0"/>
          <c:showSerName val="0"/>
          <c:showPercent val="0"/>
          <c:showBubbleSize val="0"/>
        </c:dLbls>
        <c:gapWidth val="120"/>
        <c:axId val="153656704"/>
        <c:axId val="154014080"/>
      </c:barChart>
      <c:catAx>
        <c:axId val="1536567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54014080"/>
        <c:crosses val="autoZero"/>
        <c:auto val="1"/>
        <c:lblAlgn val="ctr"/>
        <c:lblOffset val="100"/>
        <c:tickLblSkip val="1"/>
        <c:tickMarkSkip val="1"/>
        <c:noMultiLvlLbl val="0"/>
      </c:catAx>
      <c:valAx>
        <c:axId val="15401408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536567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68119</c:v>
              </c:pt>
              <c:pt idx="1">
                <c:v>3774</c:v>
              </c:pt>
              <c:pt idx="2">
                <c:v>3692</c:v>
              </c:pt>
              <c:pt idx="3">
                <c:v>14090</c:v>
              </c:pt>
              <c:pt idx="4">
                <c:v>11400</c:v>
              </c:pt>
              <c:pt idx="5">
                <c:v>12033</c:v>
              </c:pt>
              <c:pt idx="6">
                <c:v>14070</c:v>
              </c:pt>
              <c:pt idx="7">
                <c:v>16445</c:v>
              </c:pt>
              <c:pt idx="8">
                <c:v>17947</c:v>
              </c:pt>
              <c:pt idx="9">
                <c:v>19098</c:v>
              </c:pt>
              <c:pt idx="10">
                <c:v>17450</c:v>
              </c:pt>
              <c:pt idx="11">
                <c:v>11716</c:v>
              </c:pt>
              <c:pt idx="12">
                <c:v>2938</c:v>
              </c:pt>
            </c:numLit>
          </c:val>
        </c:ser>
        <c:dLbls>
          <c:showLegendKey val="0"/>
          <c:showVal val="0"/>
          <c:showCatName val="0"/>
          <c:showSerName val="0"/>
          <c:showPercent val="0"/>
          <c:showBubbleSize val="0"/>
        </c:dLbls>
        <c:gapWidth val="30"/>
        <c:axId val="158155520"/>
        <c:axId val="158991104"/>
      </c:barChart>
      <c:catAx>
        <c:axId val="15815552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58991104"/>
        <c:crosses val="autoZero"/>
        <c:auto val="1"/>
        <c:lblAlgn val="ctr"/>
        <c:lblOffset val="100"/>
        <c:tickLblSkip val="1"/>
        <c:tickMarkSkip val="1"/>
        <c:noMultiLvlLbl val="0"/>
      </c:catAx>
      <c:valAx>
        <c:axId val="15899110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5815552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5025</c:v>
                </c:pt>
                <c:pt idx="1">
                  <c:v>1742</c:v>
                </c:pt>
                <c:pt idx="2">
                  <c:v>3185</c:v>
                </c:pt>
                <c:pt idx="3">
                  <c:v>877</c:v>
                </c:pt>
                <c:pt idx="4">
                  <c:v>1591</c:v>
                </c:pt>
                <c:pt idx="5">
                  <c:v>3592</c:v>
                </c:pt>
                <c:pt idx="6">
                  <c:v>1506</c:v>
                </c:pt>
                <c:pt idx="7">
                  <c:v>2960</c:v>
                </c:pt>
                <c:pt idx="8">
                  <c:v>1302</c:v>
                </c:pt>
                <c:pt idx="9">
                  <c:v>2118</c:v>
                </c:pt>
                <c:pt idx="10">
                  <c:v>16645</c:v>
                </c:pt>
                <c:pt idx="11">
                  <c:v>1259</c:v>
                </c:pt>
                <c:pt idx="12">
                  <c:v>28172</c:v>
                </c:pt>
                <c:pt idx="13">
                  <c:v>2650</c:v>
                </c:pt>
                <c:pt idx="14">
                  <c:v>8317</c:v>
                </c:pt>
                <c:pt idx="15">
                  <c:v>1299</c:v>
                </c:pt>
                <c:pt idx="16">
                  <c:v>2664</c:v>
                </c:pt>
                <c:pt idx="17">
                  <c:v>3394</c:v>
                </c:pt>
                <c:pt idx="18">
                  <c:v>6207</c:v>
                </c:pt>
                <c:pt idx="19">
                  <c:v>1836</c:v>
                </c:pt>
              </c:numCache>
            </c:numRef>
          </c:val>
        </c:ser>
        <c:dLbls>
          <c:showLegendKey val="0"/>
          <c:showVal val="0"/>
          <c:showCatName val="0"/>
          <c:showSerName val="0"/>
          <c:showPercent val="0"/>
          <c:showBubbleSize val="0"/>
        </c:dLbls>
        <c:gapWidth val="30"/>
        <c:axId val="163902208"/>
        <c:axId val="163903744"/>
      </c:barChart>
      <c:catAx>
        <c:axId val="16390220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63903744"/>
        <c:crosses val="autoZero"/>
        <c:auto val="1"/>
        <c:lblAlgn val="ctr"/>
        <c:lblOffset val="100"/>
        <c:tickLblSkip val="1"/>
        <c:tickMarkSkip val="1"/>
        <c:noMultiLvlLbl val="0"/>
      </c:catAx>
      <c:valAx>
        <c:axId val="16390374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390220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121.133078080903</c:v>
                </c:pt>
                <c:pt idx="1">
                  <c:v>114.20261940140099</c:v>
                </c:pt>
                <c:pt idx="2">
                  <c:v>118.741077039275</c:v>
                </c:pt>
                <c:pt idx="3">
                  <c:v>120.50766614338001</c:v>
                </c:pt>
                <c:pt idx="4">
                  <c:v>116.003039838337</c:v>
                </c:pt>
                <c:pt idx="5">
                  <c:v>125.63655310006099</c:v>
                </c:pt>
                <c:pt idx="6">
                  <c:v>110.26054725039999</c:v>
                </c:pt>
                <c:pt idx="7">
                  <c:v>118.28625483870999</c:v>
                </c:pt>
                <c:pt idx="8">
                  <c:v>111.88071310663599</c:v>
                </c:pt>
                <c:pt idx="9">
                  <c:v>118.357160522098</c:v>
                </c:pt>
                <c:pt idx="10">
                  <c:v>118.22765343755199</c:v>
                </c:pt>
                <c:pt idx="11">
                  <c:v>112.234350369458</c:v>
                </c:pt>
                <c:pt idx="12">
                  <c:v>116.212216001036</c:v>
                </c:pt>
                <c:pt idx="13">
                  <c:v>117.884964818946</c:v>
                </c:pt>
                <c:pt idx="14">
                  <c:v>121.915568667785</c:v>
                </c:pt>
                <c:pt idx="15">
                  <c:v>120.319403232491</c:v>
                </c:pt>
                <c:pt idx="16">
                  <c:v>118.596498594189</c:v>
                </c:pt>
                <c:pt idx="17">
                  <c:v>114.810663104535</c:v>
                </c:pt>
                <c:pt idx="18">
                  <c:v>85.843420485703106</c:v>
                </c:pt>
                <c:pt idx="19">
                  <c:v>112.72409421139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114.68</c:v>
                </c:pt>
                <c:pt idx="1">
                  <c:v>114.68</c:v>
                </c:pt>
                <c:pt idx="2">
                  <c:v>114.68</c:v>
                </c:pt>
                <c:pt idx="3">
                  <c:v>114.68</c:v>
                </c:pt>
                <c:pt idx="4">
                  <c:v>114.68</c:v>
                </c:pt>
                <c:pt idx="5">
                  <c:v>114.68</c:v>
                </c:pt>
                <c:pt idx="6">
                  <c:v>114.68</c:v>
                </c:pt>
                <c:pt idx="7">
                  <c:v>114.68</c:v>
                </c:pt>
                <c:pt idx="8">
                  <c:v>114.68</c:v>
                </c:pt>
                <c:pt idx="9">
                  <c:v>114.68</c:v>
                </c:pt>
                <c:pt idx="10">
                  <c:v>114.68</c:v>
                </c:pt>
                <c:pt idx="11">
                  <c:v>114.68</c:v>
                </c:pt>
                <c:pt idx="12">
                  <c:v>114.68</c:v>
                </c:pt>
                <c:pt idx="13">
                  <c:v>114.68</c:v>
                </c:pt>
                <c:pt idx="14">
                  <c:v>114.68</c:v>
                </c:pt>
                <c:pt idx="15">
                  <c:v>114.68</c:v>
                </c:pt>
                <c:pt idx="16">
                  <c:v>114.68</c:v>
                </c:pt>
                <c:pt idx="17">
                  <c:v>114.68</c:v>
                </c:pt>
                <c:pt idx="18">
                  <c:v>114.68</c:v>
                </c:pt>
                <c:pt idx="19">
                  <c:v>114.68</c:v>
                </c:pt>
              </c:numCache>
            </c:numRef>
          </c:val>
          <c:smooth val="0"/>
        </c:ser>
        <c:dLbls>
          <c:showLegendKey val="0"/>
          <c:showVal val="0"/>
          <c:showCatName val="0"/>
          <c:showSerName val="0"/>
          <c:showPercent val="0"/>
          <c:showBubbleSize val="0"/>
        </c:dLbls>
        <c:marker val="1"/>
        <c:smooth val="0"/>
        <c:axId val="167164928"/>
        <c:axId val="167717504"/>
      </c:lineChart>
      <c:catAx>
        <c:axId val="16716492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67717504"/>
        <c:crosses val="autoZero"/>
        <c:auto val="1"/>
        <c:lblAlgn val="ctr"/>
        <c:lblOffset val="100"/>
        <c:tickLblSkip val="1"/>
        <c:tickMarkSkip val="1"/>
        <c:noMultiLvlLbl val="0"/>
      </c:catAx>
      <c:valAx>
        <c:axId val="167717504"/>
        <c:scaling>
          <c:orientation val="minMax"/>
          <c:min val="82"/>
        </c:scaling>
        <c:delete val="0"/>
        <c:axPos val="l"/>
        <c:numFmt formatCode="0.0" sourceLinked="1"/>
        <c:majorTickMark val="out"/>
        <c:minorTickMark val="none"/>
        <c:tickLblPos val="none"/>
        <c:spPr>
          <a:ln w="9525">
            <a:noFill/>
          </a:ln>
        </c:spPr>
        <c:crossAx val="16716492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9.7178785818101616</c:v>
              </c:pt>
              <c:pt idx="150">
                <c:v>8.4388596806512286</c:v>
              </c:pt>
              <c:pt idx="151">
                <c:v>7.3588429618867037</c:v>
              </c:pt>
              <c:pt idx="152">
                <c:v>7.1993288989302968</c:v>
              </c:pt>
              <c:pt idx="153">
                <c:v>7.811148587216997</c:v>
              </c:pt>
              <c:pt idx="154">
                <c:v>10.082851998909911</c:v>
              </c:pt>
              <c:pt idx="155">
                <c:v>10.857759287918325</c:v>
              </c:pt>
              <c:pt idx="156">
                <c:v>9.330292787088835</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numLit>
          </c:val>
          <c:smooth val="0"/>
        </c:ser>
        <c:dLbls>
          <c:showLegendKey val="0"/>
          <c:showVal val="0"/>
          <c:showCatName val="0"/>
          <c:showSerName val="0"/>
          <c:showPercent val="0"/>
          <c:showBubbleSize val="0"/>
        </c:dLbls>
        <c:marker val="1"/>
        <c:smooth val="0"/>
        <c:axId val="43824256"/>
        <c:axId val="43825792"/>
      </c:lineChart>
      <c:catAx>
        <c:axId val="438242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825792"/>
        <c:crosses val="autoZero"/>
        <c:auto val="1"/>
        <c:lblAlgn val="ctr"/>
        <c:lblOffset val="100"/>
        <c:tickLblSkip val="6"/>
        <c:tickMarkSkip val="1"/>
        <c:noMultiLvlLbl val="0"/>
      </c:catAx>
      <c:valAx>
        <c:axId val="43825792"/>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8242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pt idx="172">
                <c:v> </c:v>
              </c:pt>
              <c:pt idx="173">
                <c:v> </c:v>
              </c:pt>
            </c:strLit>
          </c:cat>
          <c:val>
            <c:numLit>
              <c:formatCode>0.0</c:formatCode>
              <c:ptCount val="157"/>
              <c:pt idx="0">
                <c:v>-0.41958804730429577</c:v>
              </c:pt>
              <c:pt idx="1">
                <c:v>-0.25522988723785561</c:v>
              </c:pt>
              <c:pt idx="2">
                <c:v>-0.40462883061845278</c:v>
              </c:pt>
              <c:pt idx="3">
                <c:v>-0.34770597717197621</c:v>
              </c:pt>
              <c:pt idx="4">
                <c:v>-0.59565658208674854</c:v>
              </c:pt>
              <c:pt idx="5">
                <c:v>-0.50415904548099422</c:v>
              </c:pt>
              <c:pt idx="6">
                <c:v>-0.42575772891318869</c:v>
              </c:pt>
              <c:pt idx="7">
                <c:v>-0.15179039989936977</c:v>
              </c:pt>
              <c:pt idx="8">
                <c:v>7.4582377207490017E-2</c:v>
              </c:pt>
              <c:pt idx="9">
                <c:v>0.37864959083304583</c:v>
              </c:pt>
              <c:pt idx="10">
                <c:v>0.47982591015310205</c:v>
              </c:pt>
              <c:pt idx="11">
                <c:v>0.49173387498469262</c:v>
              </c:pt>
              <c:pt idx="12">
                <c:v>0.39221835400392346</c:v>
              </c:pt>
              <c:pt idx="13">
                <c:v>0.36532469592211286</c:v>
              </c:pt>
              <c:pt idx="14">
                <c:v>0.40066206208594063</c:v>
              </c:pt>
              <c:pt idx="15">
                <c:v>0.57272135991268158</c:v>
              </c:pt>
              <c:pt idx="16">
                <c:v>0.87571192483709248</c:v>
              </c:pt>
              <c:pt idx="17">
                <c:v>1.0690915915915726</c:v>
              </c:pt>
              <c:pt idx="18">
                <c:v>1.1747178863836849</c:v>
              </c:pt>
              <c:pt idx="19">
                <c:v>1.2115338577679879</c:v>
              </c:pt>
              <c:pt idx="20">
                <c:v>1.2524816068975602</c:v>
              </c:pt>
              <c:pt idx="21">
                <c:v>1.1790130117310156</c:v>
              </c:pt>
              <c:pt idx="22">
                <c:v>0.93279363953748629</c:v>
              </c:pt>
              <c:pt idx="23">
                <c:v>0.69299015097546135</c:v>
              </c:pt>
              <c:pt idx="24">
                <c:v>0.61615666734533869</c:v>
              </c:pt>
              <c:pt idx="25">
                <c:v>0.70903810481756391</c:v>
              </c:pt>
              <c:pt idx="26">
                <c:v>0.88188063077661827</c:v>
              </c:pt>
              <c:pt idx="27">
                <c:v>0.92066237991896704</c:v>
              </c:pt>
              <c:pt idx="28">
                <c:v>0.89305830512583384</c:v>
              </c:pt>
              <c:pt idx="29">
                <c:v>0.70631952665165632</c:v>
              </c:pt>
              <c:pt idx="30">
                <c:v>0.37554366549120732</c:v>
              </c:pt>
              <c:pt idx="31">
                <c:v>0.18172849693081691</c:v>
              </c:pt>
              <c:pt idx="32">
                <c:v>0.10781699762368348</c:v>
              </c:pt>
              <c:pt idx="33">
                <c:v>0.2757928482249199</c:v>
              </c:pt>
              <c:pt idx="34">
                <c:v>0.18492732627592451</c:v>
              </c:pt>
              <c:pt idx="35">
                <c:v>0.29960448614469776</c:v>
              </c:pt>
              <c:pt idx="36">
                <c:v>0.26970734204618801</c:v>
              </c:pt>
              <c:pt idx="37">
                <c:v>0.53487972982428267</c:v>
              </c:pt>
              <c:pt idx="38">
                <c:v>0.42998464529811453</c:v>
              </c:pt>
              <c:pt idx="39">
                <c:v>0.59138771470454299</c:v>
              </c:pt>
              <c:pt idx="40">
                <c:v>0.46638038505445945</c:v>
              </c:pt>
              <c:pt idx="41">
                <c:v>0.77203375748428338</c:v>
              </c:pt>
              <c:pt idx="42">
                <c:v>0.86015302908575164</c:v>
              </c:pt>
              <c:pt idx="43">
                <c:v>1.0122988406947135</c:v>
              </c:pt>
              <c:pt idx="44">
                <c:v>1.0041708972424983</c:v>
              </c:pt>
              <c:pt idx="45">
                <c:v>1.1666644498354357</c:v>
              </c:pt>
              <c:pt idx="46">
                <c:v>1.1694546005465374</c:v>
              </c:pt>
              <c:pt idx="47">
                <c:v>0.98251947353462743</c:v>
              </c:pt>
              <c:pt idx="48">
                <c:v>0.81951993068085371</c:v>
              </c:pt>
              <c:pt idx="49">
                <c:v>0.91091379692044072</c:v>
              </c:pt>
              <c:pt idx="50">
                <c:v>1.1918518819179795</c:v>
              </c:pt>
              <c:pt idx="51">
                <c:v>1.3445372856435971</c:v>
              </c:pt>
              <c:pt idx="52">
                <c:v>1.4889124910716562</c:v>
              </c:pt>
              <c:pt idx="53">
                <c:v>1.5400661071584396</c:v>
              </c:pt>
              <c:pt idx="54">
                <c:v>1.4104080996626598</c:v>
              </c:pt>
              <c:pt idx="55">
                <c:v>1.404747785951421</c:v>
              </c:pt>
              <c:pt idx="56">
                <c:v>1.419668208669709</c:v>
              </c:pt>
              <c:pt idx="57">
                <c:v>1.5154505550550592</c:v>
              </c:pt>
              <c:pt idx="58">
                <c:v>1.4728623867857034</c:v>
              </c:pt>
              <c:pt idx="59">
                <c:v>1.3471738062292298</c:v>
              </c:pt>
              <c:pt idx="60">
                <c:v>1.2805354827884172</c:v>
              </c:pt>
              <c:pt idx="61">
                <c:v>1.269185264196703</c:v>
              </c:pt>
              <c:pt idx="62">
                <c:v>1.4647165282645158</c:v>
              </c:pt>
              <c:pt idx="63">
                <c:v>1.5173485805690545</c:v>
              </c:pt>
              <c:pt idx="64">
                <c:v>1.4794719927840385</c:v>
              </c:pt>
              <c:pt idx="65">
                <c:v>1.0759562265464067</c:v>
              </c:pt>
              <c:pt idx="66">
                <c:v>0.76321810688436387</c:v>
              </c:pt>
              <c:pt idx="67">
                <c:v>0.58572314007234627</c:v>
              </c:pt>
              <c:pt idx="68">
                <c:v>0.50973209443885104</c:v>
              </c:pt>
              <c:pt idx="69">
                <c:v>0.20501744996100374</c:v>
              </c:pt>
              <c:pt idx="70">
                <c:v>-0.49942612566933087</c:v>
              </c:pt>
              <c:pt idx="71">
                <c:v>-1.2105039493088159</c:v>
              </c:pt>
              <c:pt idx="72">
                <c:v>-1.7170326904313613</c:v>
              </c:pt>
              <c:pt idx="73">
                <c:v>-2.0861942182213644</c:v>
              </c:pt>
              <c:pt idx="74">
                <c:v>-2.1664566991755652</c:v>
              </c:pt>
              <c:pt idx="75">
                <c:v>-2.1738038440001617</c:v>
              </c:pt>
              <c:pt idx="76">
                <c:v>-1.7755243772286506</c:v>
              </c:pt>
              <c:pt idx="77">
                <c:v>-1.4258282609727457</c:v>
              </c:pt>
              <c:pt idx="78">
                <c:v>-1.0206085534539517</c:v>
              </c:pt>
              <c:pt idx="79">
                <c:v>-0.60769057692414041</c:v>
              </c:pt>
              <c:pt idx="80">
                <c:v>-0.24907226156015705</c:v>
              </c:pt>
              <c:pt idx="81">
                <c:v>8.3709823449298032E-2</c:v>
              </c:pt>
              <c:pt idx="82">
                <c:v>2.2982465546807045E-2</c:v>
              </c:pt>
              <c:pt idx="83">
                <c:v>-9.5822107442877433E-2</c:v>
              </c:pt>
              <c:pt idx="84">
                <c:v>-0.2449474523830826</c:v>
              </c:pt>
              <c:pt idx="85">
                <c:v>-0.30394833250387937</c:v>
              </c:pt>
              <c:pt idx="86">
                <c:v>-0.17544001381087984</c:v>
              </c:pt>
              <c:pt idx="87">
                <c:v>1.395924410328292E-2</c:v>
              </c:pt>
              <c:pt idx="88">
                <c:v>0.20739520604119555</c:v>
              </c:pt>
              <c:pt idx="89">
                <c:v>0.2665177311673525</c:v>
              </c:pt>
              <c:pt idx="90">
                <c:v>0.17803811967167793</c:v>
              </c:pt>
              <c:pt idx="91">
                <c:v>0.15189987117571452</c:v>
              </c:pt>
              <c:pt idx="92">
                <c:v>0.15512379131928031</c:v>
              </c:pt>
              <c:pt idx="93">
                <c:v>-3.9460832504994645E-2</c:v>
              </c:pt>
              <c:pt idx="94">
                <c:v>-0.31285650025634459</c:v>
              </c:pt>
              <c:pt idx="95">
                <c:v>-0.79877868228608184</c:v>
              </c:pt>
              <c:pt idx="96">
                <c:v>-0.98254015724041421</c:v>
              </c:pt>
              <c:pt idx="97">
                <c:v>-1.1359398588061251</c:v>
              </c:pt>
              <c:pt idx="98">
                <c:v>-1.1843984893230279</c:v>
              </c:pt>
              <c:pt idx="99">
                <c:v>-1.3874464881139859</c:v>
              </c:pt>
              <c:pt idx="100">
                <c:v>-1.5733663526121</c:v>
              </c:pt>
              <c:pt idx="101">
                <c:v>-1.7292987628287297</c:v>
              </c:pt>
              <c:pt idx="102">
                <c:v>-1.8765951645388332</c:v>
              </c:pt>
              <c:pt idx="103">
                <c:v>-2.0176396318847178</c:v>
              </c:pt>
              <c:pt idx="104">
                <c:v>-2.2399029012702178</c:v>
              </c:pt>
              <c:pt idx="105">
                <c:v>-2.4953731290070262</c:v>
              </c:pt>
              <c:pt idx="106">
                <c:v>-2.9378854692912872</c:v>
              </c:pt>
              <c:pt idx="107">
                <c:v>-3.3634477355932364</c:v>
              </c:pt>
              <c:pt idx="108">
                <c:v>-3.6428960017970384</c:v>
              </c:pt>
              <c:pt idx="109">
                <c:v>-3.7799290254869584</c:v>
              </c:pt>
              <c:pt idx="110">
                <c:v>-3.7412642786853452</c:v>
              </c:pt>
              <c:pt idx="111">
                <c:v>-3.6352463309227505</c:v>
              </c:pt>
              <c:pt idx="112">
                <c:v>-3.5948920778473612</c:v>
              </c:pt>
              <c:pt idx="113">
                <c:v>-3.4346171183181839</c:v>
              </c:pt>
              <c:pt idx="114">
                <c:v>-3.3536104127291519</c:v>
              </c:pt>
              <c:pt idx="115">
                <c:v>-3.0805102537136166</c:v>
              </c:pt>
              <c:pt idx="116">
                <c:v>-3.2534929318621728</c:v>
              </c:pt>
              <c:pt idx="117">
                <c:v>-3.5923748487384959</c:v>
              </c:pt>
              <c:pt idx="118">
                <c:v>-3.8977671908814848</c:v>
              </c:pt>
              <c:pt idx="119">
                <c:v>-3.9749483620986985</c:v>
              </c:pt>
              <c:pt idx="120">
                <c:v>-3.8922834192751803</c:v>
              </c:pt>
              <c:pt idx="121">
                <c:v>-3.8006337704957232</c:v>
              </c:pt>
              <c:pt idx="122">
                <c:v>-3.4628432640741251</c:v>
              </c:pt>
              <c:pt idx="123">
                <c:v>-3.1677362453961813</c:v>
              </c:pt>
              <c:pt idx="124">
                <c:v>-2.8431652684276951</c:v>
              </c:pt>
              <c:pt idx="125">
                <c:v>-2.6049217649520946</c:v>
              </c:pt>
              <c:pt idx="126">
                <c:v>-2.3230549291824309</c:v>
              </c:pt>
              <c:pt idx="127">
                <c:v>-1.8901800464428717</c:v>
              </c:pt>
              <c:pt idx="128">
                <c:v>-1.5750399925861445</c:v>
              </c:pt>
              <c:pt idx="129">
                <c:v>-1.3202730049799569</c:v>
              </c:pt>
              <c:pt idx="130">
                <c:v>-1.1823512298588139</c:v>
              </c:pt>
              <c:pt idx="131">
                <c:v>-1.0197602658421849</c:v>
              </c:pt>
              <c:pt idx="132">
                <c:v>-0.74931605117777722</c:v>
              </c:pt>
              <c:pt idx="133">
                <c:v>-0.50095158198547074</c:v>
              </c:pt>
              <c:pt idx="134">
                <c:v>-0.22883723116635007</c:v>
              </c:pt>
              <c:pt idx="135">
                <c:v>-6.1966322263937862E-2</c:v>
              </c:pt>
              <c:pt idx="136">
                <c:v>0.16893041008887427</c:v>
              </c:pt>
              <c:pt idx="137">
                <c:v>0.39365239912310701</c:v>
              </c:pt>
              <c:pt idx="138">
                <c:v>0.57512045093356545</c:v>
              </c:pt>
              <c:pt idx="139">
                <c:v>0.6357995126483964</c:v>
              </c:pt>
              <c:pt idx="140">
                <c:v>0.57387721893909593</c:v>
              </c:pt>
              <c:pt idx="141">
                <c:v>0.59632594088115842</c:v>
              </c:pt>
              <c:pt idx="142">
                <c:v>0.41476509522253502</c:v>
              </c:pt>
              <c:pt idx="143">
                <c:v>0.20625189768188074</c:v>
              </c:pt>
              <c:pt idx="144">
                <c:v>0.29436847071909256</c:v>
              </c:pt>
              <c:pt idx="145">
                <c:v>0.33415175869364844</c:v>
              </c:pt>
              <c:pt idx="146">
                <c:v>0.67444227504648657</c:v>
              </c:pt>
              <c:pt idx="147">
                <c:v>0.83226193154033834</c:v>
              </c:pt>
              <c:pt idx="148">
                <c:v>1.2002135945874448</c:v>
              </c:pt>
              <c:pt idx="149">
                <c:v>1.3226983491088389</c:v>
              </c:pt>
              <c:pt idx="150">
                <c:v>1.4008964124970305</c:v>
              </c:pt>
              <c:pt idx="151">
                <c:v>1.4315598987376719</c:v>
              </c:pt>
              <c:pt idx="152">
                <c:v>1.4359164197369485</c:v>
              </c:pt>
              <c:pt idx="153">
                <c:v>1.192538970723684</c:v>
              </c:pt>
              <c:pt idx="154">
                <c:v>0.95033507473192924</c:v>
              </c:pt>
              <c:pt idx="155">
                <c:v>0.71195228739516569</c:v>
              </c:pt>
              <c:pt idx="156">
                <c:v>0.76271794593527376</c:v>
              </c:pt>
            </c:numLit>
          </c:val>
          <c:smooth val="0"/>
        </c:ser>
        <c:dLbls>
          <c:showLegendKey val="0"/>
          <c:showVal val="0"/>
          <c:showCatName val="0"/>
          <c:showSerName val="1"/>
          <c:showPercent val="0"/>
          <c:showBubbleSize val="0"/>
        </c:dLbls>
        <c:marker val="1"/>
        <c:smooth val="0"/>
        <c:axId val="43872256"/>
        <c:axId val="43874176"/>
      </c:lineChart>
      <c:catAx>
        <c:axId val="4387225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874176"/>
        <c:crosses val="autoZero"/>
        <c:auto val="1"/>
        <c:lblAlgn val="ctr"/>
        <c:lblOffset val="100"/>
        <c:tickLblSkip val="1"/>
        <c:tickMarkSkip val="1"/>
        <c:noMultiLvlLbl val="0"/>
      </c:catAx>
      <c:valAx>
        <c:axId val="4387417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87225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numLit>
          </c:val>
          <c:smooth val="0"/>
        </c:ser>
        <c:dLbls>
          <c:showLegendKey val="0"/>
          <c:showVal val="0"/>
          <c:showCatName val="0"/>
          <c:showSerName val="0"/>
          <c:showPercent val="0"/>
          <c:showBubbleSize val="0"/>
        </c:dLbls>
        <c:marker val="1"/>
        <c:smooth val="0"/>
        <c:axId val="43881984"/>
        <c:axId val="43883520"/>
      </c:lineChart>
      <c:catAx>
        <c:axId val="438819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883520"/>
        <c:crosses val="autoZero"/>
        <c:auto val="1"/>
        <c:lblAlgn val="ctr"/>
        <c:lblOffset val="100"/>
        <c:tickLblSkip val="1"/>
        <c:tickMarkSkip val="1"/>
        <c:noMultiLvlLbl val="0"/>
      </c:catAx>
      <c:valAx>
        <c:axId val="4388352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88198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numLit>
          </c:val>
          <c:smooth val="0"/>
        </c:ser>
        <c:dLbls>
          <c:showLegendKey val="0"/>
          <c:showVal val="0"/>
          <c:showCatName val="0"/>
          <c:showSerName val="0"/>
          <c:showPercent val="0"/>
          <c:showBubbleSize val="0"/>
        </c:dLbls>
        <c:marker val="1"/>
        <c:smooth val="0"/>
        <c:axId val="44049920"/>
        <c:axId val="44051456"/>
      </c:lineChart>
      <c:catAx>
        <c:axId val="440499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4051456"/>
        <c:crosses val="autoZero"/>
        <c:auto val="1"/>
        <c:lblAlgn val="ctr"/>
        <c:lblOffset val="100"/>
        <c:tickLblSkip val="6"/>
        <c:tickMarkSkip val="1"/>
        <c:noMultiLvlLbl val="0"/>
      </c:catAx>
      <c:valAx>
        <c:axId val="4405145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404992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numLit>
          </c:val>
          <c:smooth val="0"/>
        </c:ser>
        <c:dLbls>
          <c:showLegendKey val="0"/>
          <c:showVal val="0"/>
          <c:showCatName val="0"/>
          <c:showSerName val="0"/>
          <c:showPercent val="0"/>
          <c:showBubbleSize val="0"/>
        </c:dLbls>
        <c:marker val="1"/>
        <c:smooth val="0"/>
        <c:axId val="44130304"/>
        <c:axId val="4413184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numLit>
          </c:val>
          <c:smooth val="0"/>
        </c:ser>
        <c:dLbls>
          <c:showLegendKey val="0"/>
          <c:showVal val="0"/>
          <c:showCatName val="0"/>
          <c:showSerName val="0"/>
          <c:showPercent val="0"/>
          <c:showBubbleSize val="0"/>
        </c:dLbls>
        <c:marker val="1"/>
        <c:smooth val="0"/>
        <c:axId val="44133376"/>
        <c:axId val="44139264"/>
      </c:lineChart>
      <c:catAx>
        <c:axId val="441303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4131840"/>
        <c:crosses val="autoZero"/>
        <c:auto val="1"/>
        <c:lblAlgn val="ctr"/>
        <c:lblOffset val="100"/>
        <c:tickLblSkip val="1"/>
        <c:tickMarkSkip val="1"/>
        <c:noMultiLvlLbl val="0"/>
      </c:catAx>
      <c:valAx>
        <c:axId val="4413184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4130304"/>
        <c:crosses val="autoZero"/>
        <c:crossBetween val="between"/>
        <c:majorUnit val="100"/>
        <c:minorUnit val="100"/>
      </c:valAx>
      <c:catAx>
        <c:axId val="44133376"/>
        <c:scaling>
          <c:orientation val="minMax"/>
        </c:scaling>
        <c:delete val="1"/>
        <c:axPos val="b"/>
        <c:numFmt formatCode="0.0" sourceLinked="1"/>
        <c:majorTickMark val="out"/>
        <c:minorTickMark val="none"/>
        <c:tickLblPos val="none"/>
        <c:crossAx val="44139264"/>
        <c:crosses val="autoZero"/>
        <c:auto val="1"/>
        <c:lblAlgn val="ctr"/>
        <c:lblOffset val="100"/>
        <c:noMultiLvlLbl val="0"/>
      </c:catAx>
      <c:valAx>
        <c:axId val="4413926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4413337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numLit>
          </c:val>
          <c:smooth val="0"/>
        </c:ser>
        <c:dLbls>
          <c:showLegendKey val="0"/>
          <c:showVal val="0"/>
          <c:showCatName val="0"/>
          <c:showSerName val="0"/>
          <c:showPercent val="0"/>
          <c:showBubbleSize val="0"/>
        </c:dLbls>
        <c:marker val="1"/>
        <c:smooth val="0"/>
        <c:axId val="44162048"/>
        <c:axId val="44663552"/>
      </c:lineChart>
      <c:catAx>
        <c:axId val="44162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4663552"/>
        <c:crosses val="autoZero"/>
        <c:auto val="1"/>
        <c:lblAlgn val="ctr"/>
        <c:lblOffset val="100"/>
        <c:tickLblSkip val="1"/>
        <c:tickMarkSkip val="1"/>
        <c:noMultiLvlLbl val="0"/>
      </c:catAx>
      <c:valAx>
        <c:axId val="44663552"/>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416204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2015</c:v>
                  </c:pt>
                  <c:pt idx="8">
                    <c:v>2016</c:v>
                  </c:pt>
                </c:lvl>
              </c:multiLvlStrCache>
            </c:multiLvlStrRef>
          </c:cat>
          <c:val>
            <c:numRef>
              <c:f>'9lay_off'!$E$15:$Q$15</c:f>
              <c:numCache>
                <c:formatCode>#,##0</c:formatCode>
                <c:ptCount val="13"/>
                <c:pt idx="0">
                  <c:v>1528</c:v>
                </c:pt>
                <c:pt idx="1">
                  <c:v>1089</c:v>
                </c:pt>
                <c:pt idx="2">
                  <c:v>554</c:v>
                </c:pt>
                <c:pt idx="3">
                  <c:v>491</c:v>
                </c:pt>
                <c:pt idx="4">
                  <c:v>423</c:v>
                </c:pt>
                <c:pt idx="5">
                  <c:v>800</c:v>
                </c:pt>
                <c:pt idx="6">
                  <c:v>1171</c:v>
                </c:pt>
                <c:pt idx="7">
                  <c:v>1614</c:v>
                </c:pt>
                <c:pt idx="8">
                  <c:v>1428</c:v>
                </c:pt>
                <c:pt idx="9">
                  <c:v>1549</c:v>
                </c:pt>
                <c:pt idx="10">
                  <c:v>1313</c:v>
                </c:pt>
                <c:pt idx="11">
                  <c:v>1226</c:v>
                </c:pt>
                <c:pt idx="12">
                  <c:v>885</c:v>
                </c:pt>
              </c:numCache>
            </c:numRef>
          </c:val>
        </c:ser>
        <c:dLbls>
          <c:showLegendKey val="0"/>
          <c:showVal val="0"/>
          <c:showCatName val="0"/>
          <c:showSerName val="0"/>
          <c:showPercent val="0"/>
          <c:showBubbleSize val="0"/>
        </c:dLbls>
        <c:gapWidth val="150"/>
        <c:axId val="119927936"/>
        <c:axId val="119930240"/>
      </c:barChart>
      <c:catAx>
        <c:axId val="11992793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9930240"/>
        <c:crosses val="autoZero"/>
        <c:auto val="1"/>
        <c:lblAlgn val="ctr"/>
        <c:lblOffset val="100"/>
        <c:tickLblSkip val="1"/>
        <c:tickMarkSkip val="1"/>
        <c:noMultiLvlLbl val="0"/>
      </c:catAx>
      <c:valAx>
        <c:axId val="1199302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9927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0.93023255813953487</c:v>
                </c:pt>
                <c:pt idx="1">
                  <c:v>0.85483870967741926</c:v>
                </c:pt>
                <c:pt idx="2">
                  <c:v>0.86021505376344076</c:v>
                </c:pt>
                <c:pt idx="3">
                  <c:v>0.9576271186440678</c:v>
                </c:pt>
                <c:pt idx="4">
                  <c:v>1.092857142857143</c:v>
                </c:pt>
                <c:pt idx="5">
                  <c:v>1.3522727272727273</c:v>
                </c:pt>
                <c:pt idx="6">
                  <c:v>1.0933333333333333</c:v>
                </c:pt>
                <c:pt idx="7">
                  <c:v>1.2010869565217392</c:v>
                </c:pt>
                <c:pt idx="8">
                  <c:v>0.83783783783783783</c:v>
                </c:pt>
                <c:pt idx="9">
                  <c:v>0.93617021276595747</c:v>
                </c:pt>
                <c:pt idx="10">
                  <c:v>0.93137254901960786</c:v>
                </c:pt>
                <c:pt idx="11">
                  <c:v>1.3932038834951455</c:v>
                </c:pt>
                <c:pt idx="12">
                  <c:v>1.1500000000000001</c:v>
                </c:pt>
                <c:pt idx="13">
                  <c:v>0.66666666666666663</c:v>
                </c:pt>
                <c:pt idx="14">
                  <c:v>1.1851851851851851</c:v>
                </c:pt>
                <c:pt idx="15">
                  <c:v>1.25</c:v>
                </c:pt>
                <c:pt idx="16">
                  <c:v>1.1707317073170733</c:v>
                </c:pt>
                <c:pt idx="17">
                  <c:v>1.0084033613445378</c:v>
                </c:pt>
              </c:numCache>
            </c:numRef>
          </c:val>
        </c:ser>
        <c:dLbls>
          <c:showLegendKey val="0"/>
          <c:showVal val="0"/>
          <c:showCatName val="0"/>
          <c:showSerName val="0"/>
          <c:showPercent val="0"/>
          <c:showBubbleSize val="0"/>
        </c:dLbls>
        <c:axId val="45088128"/>
        <c:axId val="45094016"/>
      </c:radarChart>
      <c:catAx>
        <c:axId val="4508812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45094016"/>
        <c:crosses val="autoZero"/>
        <c:auto val="0"/>
        <c:lblAlgn val="ctr"/>
        <c:lblOffset val="100"/>
        <c:noMultiLvlLbl val="0"/>
      </c:catAx>
      <c:valAx>
        <c:axId val="4509401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4508812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122402688"/>
        <c:axId val="122417920"/>
      </c:barChart>
      <c:catAx>
        <c:axId val="1224026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2417920"/>
        <c:crosses val="autoZero"/>
        <c:auto val="1"/>
        <c:lblAlgn val="ctr"/>
        <c:lblOffset val="100"/>
        <c:tickLblSkip val="1"/>
        <c:tickMarkSkip val="1"/>
        <c:noMultiLvlLbl val="0"/>
      </c:catAx>
      <c:valAx>
        <c:axId val="1224179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24026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122939264"/>
        <c:axId val="122940800"/>
      </c:barChart>
      <c:catAx>
        <c:axId val="12293926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2940800"/>
        <c:crosses val="autoZero"/>
        <c:auto val="1"/>
        <c:lblAlgn val="ctr"/>
        <c:lblOffset val="100"/>
        <c:tickLblSkip val="1"/>
        <c:tickMarkSkip val="1"/>
        <c:noMultiLvlLbl val="0"/>
      </c:catAx>
      <c:valAx>
        <c:axId val="12294080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29392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28731008"/>
        <c:axId val="129413888"/>
      </c:barChart>
      <c:catAx>
        <c:axId val="128731008"/>
        <c:scaling>
          <c:orientation val="maxMin"/>
        </c:scaling>
        <c:delete val="0"/>
        <c:axPos val="l"/>
        <c:majorTickMark val="none"/>
        <c:minorTickMark val="none"/>
        <c:tickLblPos val="none"/>
        <c:spPr>
          <a:ln w="3175">
            <a:solidFill>
              <a:srgbClr val="333333"/>
            </a:solidFill>
            <a:prstDash val="solid"/>
          </a:ln>
        </c:spPr>
        <c:crossAx val="129413888"/>
        <c:crosses val="autoZero"/>
        <c:auto val="1"/>
        <c:lblAlgn val="ctr"/>
        <c:lblOffset val="100"/>
        <c:tickMarkSkip val="1"/>
        <c:noMultiLvlLbl val="0"/>
      </c:catAx>
      <c:valAx>
        <c:axId val="12941388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87310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30202240"/>
        <c:axId val="130830336"/>
      </c:barChart>
      <c:catAx>
        <c:axId val="130202240"/>
        <c:scaling>
          <c:orientation val="maxMin"/>
        </c:scaling>
        <c:delete val="0"/>
        <c:axPos val="l"/>
        <c:majorTickMark val="none"/>
        <c:minorTickMark val="none"/>
        <c:tickLblPos val="none"/>
        <c:spPr>
          <a:ln w="3175">
            <a:solidFill>
              <a:srgbClr val="333333"/>
            </a:solidFill>
            <a:prstDash val="solid"/>
          </a:ln>
        </c:spPr>
        <c:crossAx val="130830336"/>
        <c:crosses val="autoZero"/>
        <c:auto val="1"/>
        <c:lblAlgn val="ctr"/>
        <c:lblOffset val="100"/>
        <c:tickMarkSkip val="1"/>
        <c:noMultiLvlLbl val="0"/>
      </c:catAx>
      <c:valAx>
        <c:axId val="1308303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020224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34683264"/>
        <c:axId val="134711168"/>
      </c:barChart>
      <c:catAx>
        <c:axId val="134683264"/>
        <c:scaling>
          <c:orientation val="maxMin"/>
        </c:scaling>
        <c:delete val="0"/>
        <c:axPos val="l"/>
        <c:majorTickMark val="none"/>
        <c:minorTickMark val="none"/>
        <c:tickLblPos val="none"/>
        <c:spPr>
          <a:ln w="3175">
            <a:solidFill>
              <a:srgbClr val="333333"/>
            </a:solidFill>
            <a:prstDash val="solid"/>
          </a:ln>
        </c:spPr>
        <c:crossAx val="134711168"/>
        <c:crosses val="autoZero"/>
        <c:auto val="1"/>
        <c:lblAlgn val="ctr"/>
        <c:lblOffset val="100"/>
        <c:tickMarkSkip val="1"/>
        <c:noMultiLvlLbl val="0"/>
      </c:catAx>
      <c:valAx>
        <c:axId val="1347111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46832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36513408"/>
        <c:axId val="140001280"/>
      </c:barChart>
      <c:catAx>
        <c:axId val="136513408"/>
        <c:scaling>
          <c:orientation val="maxMin"/>
        </c:scaling>
        <c:delete val="0"/>
        <c:axPos val="l"/>
        <c:majorTickMark val="none"/>
        <c:minorTickMark val="none"/>
        <c:tickLblPos val="none"/>
        <c:spPr>
          <a:ln w="3175">
            <a:solidFill>
              <a:srgbClr val="333333"/>
            </a:solidFill>
            <a:prstDash val="solid"/>
          </a:ln>
        </c:spPr>
        <c:crossAx val="140001280"/>
        <c:crosses val="autoZero"/>
        <c:auto val="1"/>
        <c:lblAlgn val="ctr"/>
        <c:lblOffset val="100"/>
        <c:tickMarkSkip val="1"/>
        <c:noMultiLvlLbl val="0"/>
      </c:catAx>
      <c:valAx>
        <c:axId val="14000128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65134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13.163064833005889</c:v>
                </c:pt>
                <c:pt idx="1">
                  <c:v>7.6923076923077094</c:v>
                </c:pt>
                <c:pt idx="2">
                  <c:v>5.4403355620485039</c:v>
                </c:pt>
                <c:pt idx="3">
                  <c:v>4.5914703687538028</c:v>
                </c:pt>
                <c:pt idx="4">
                  <c:v>4.4903025890873804</c:v>
                </c:pt>
                <c:pt idx="5">
                  <c:v>-2.3635609047520156</c:v>
                </c:pt>
                <c:pt idx="6">
                  <c:v>-2.1099289097276874</c:v>
                </c:pt>
                <c:pt idx="7">
                  <c:v>-1.8694306545084416</c:v>
                </c:pt>
                <c:pt idx="8">
                  <c:v>-1.7308760090547937</c:v>
                </c:pt>
                <c:pt idx="9">
                  <c:v>-1.4149962571737507</c:v>
                </c:pt>
              </c:numCache>
            </c:numRef>
          </c:val>
        </c:ser>
        <c:dLbls>
          <c:showLegendKey val="0"/>
          <c:showVal val="0"/>
          <c:showCatName val="0"/>
          <c:showSerName val="0"/>
          <c:showPercent val="0"/>
          <c:showBubbleSize val="0"/>
        </c:dLbls>
        <c:gapWidth val="80"/>
        <c:axId val="140269056"/>
        <c:axId val="140270592"/>
      </c:barChart>
      <c:catAx>
        <c:axId val="140269056"/>
        <c:scaling>
          <c:orientation val="maxMin"/>
        </c:scaling>
        <c:delete val="0"/>
        <c:axPos val="l"/>
        <c:majorTickMark val="none"/>
        <c:minorTickMark val="none"/>
        <c:tickLblPos val="none"/>
        <c:crossAx val="140270592"/>
        <c:crossesAt val="0"/>
        <c:auto val="1"/>
        <c:lblAlgn val="ctr"/>
        <c:lblOffset val="100"/>
        <c:tickMarkSkip val="1"/>
        <c:noMultiLvlLbl val="0"/>
      </c:catAx>
      <c:valAx>
        <c:axId val="140270592"/>
        <c:scaling>
          <c:orientation val="minMax"/>
        </c:scaling>
        <c:delete val="0"/>
        <c:axPos val="t"/>
        <c:numFmt formatCode="0.0" sourceLinked="1"/>
        <c:majorTickMark val="none"/>
        <c:minorTickMark val="none"/>
        <c:tickLblPos val="none"/>
        <c:spPr>
          <a:ln w="9525">
            <a:noFill/>
          </a:ln>
        </c:spPr>
        <c:crossAx val="14026905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59130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5913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0077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334125" y="0"/>
          <a:ext cx="633218" cy="18381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0.4356</cdr:x>
      <cdr:y>0.26138</cdr:y>
    </cdr:from>
    <cdr:to>
      <cdr:x>0.8908</cdr:x>
      <cdr:y>0.49229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365062" y="453119"/>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3"/>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4"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8"/>
      <c r="B1" s="285"/>
      <c r="C1" s="285"/>
      <c r="D1" s="285"/>
      <c r="E1" s="806"/>
      <c r="F1" s="285"/>
      <c r="G1" s="285"/>
      <c r="H1" s="285"/>
      <c r="I1" s="285"/>
      <c r="J1" s="285"/>
      <c r="K1" s="285"/>
      <c r="L1" s="285"/>
    </row>
    <row r="2" spans="1:12" ht="17.25" customHeight="1" x14ac:dyDescent="0.2">
      <c r="A2" s="288"/>
      <c r="B2" s="266"/>
      <c r="C2" s="267"/>
      <c r="D2" s="267"/>
      <c r="E2" s="807"/>
      <c r="F2" s="267"/>
      <c r="G2" s="267"/>
      <c r="H2" s="267"/>
      <c r="I2" s="268"/>
      <c r="J2" s="269"/>
      <c r="K2" s="269"/>
      <c r="L2" s="288"/>
    </row>
    <row r="3" spans="1:12" x14ac:dyDescent="0.2">
      <c r="A3" s="288"/>
      <c r="B3" s="266"/>
      <c r="C3" s="267"/>
      <c r="D3" s="267"/>
      <c r="E3" s="807"/>
      <c r="F3" s="267"/>
      <c r="G3" s="267"/>
      <c r="H3" s="267"/>
      <c r="I3" s="268"/>
      <c r="J3" s="266"/>
      <c r="K3" s="269"/>
      <c r="L3" s="288"/>
    </row>
    <row r="4" spans="1:12" ht="33.75" customHeight="1" x14ac:dyDescent="0.2">
      <c r="A4" s="288"/>
      <c r="B4" s="266"/>
      <c r="C4" s="1437" t="s">
        <v>448</v>
      </c>
      <c r="D4" s="1437"/>
      <c r="E4" s="1437"/>
      <c r="F4" s="1437"/>
      <c r="G4" s="1043"/>
      <c r="H4" s="268"/>
      <c r="I4" s="268"/>
      <c r="J4" s="270" t="s">
        <v>35</v>
      </c>
      <c r="K4" s="266"/>
      <c r="L4" s="288"/>
    </row>
    <row r="5" spans="1:12" s="141" customFormat="1" ht="12.75" customHeight="1" x14ac:dyDescent="0.2">
      <c r="A5" s="290"/>
      <c r="B5" s="1444"/>
      <c r="C5" s="1444"/>
      <c r="D5" s="1444"/>
      <c r="E5" s="1444"/>
      <c r="F5" s="285"/>
      <c r="G5" s="271"/>
      <c r="H5" s="271"/>
      <c r="I5" s="271"/>
      <c r="J5" s="272"/>
      <c r="K5" s="273"/>
      <c r="L5" s="288"/>
    </row>
    <row r="6" spans="1:12" ht="12.75" customHeight="1" x14ac:dyDescent="0.2">
      <c r="A6" s="288"/>
      <c r="B6" s="288"/>
      <c r="C6" s="285"/>
      <c r="D6" s="285"/>
      <c r="E6" s="806"/>
      <c r="F6" s="285"/>
      <c r="G6" s="271"/>
      <c r="H6" s="271"/>
      <c r="I6" s="271"/>
      <c r="J6" s="272"/>
      <c r="K6" s="273"/>
      <c r="L6" s="288"/>
    </row>
    <row r="7" spans="1:12" ht="12.75" customHeight="1" x14ac:dyDescent="0.2">
      <c r="A7" s="288"/>
      <c r="B7" s="288"/>
      <c r="C7" s="285"/>
      <c r="D7" s="285"/>
      <c r="E7" s="806"/>
      <c r="F7" s="285"/>
      <c r="G7" s="271"/>
      <c r="H7" s="271"/>
      <c r="I7" s="284"/>
      <c r="J7" s="272"/>
      <c r="K7" s="273"/>
      <c r="L7" s="288"/>
    </row>
    <row r="8" spans="1:12" ht="12.75" customHeight="1" x14ac:dyDescent="0.2">
      <c r="A8" s="288"/>
      <c r="B8" s="288"/>
      <c r="C8" s="285"/>
      <c r="D8" s="285"/>
      <c r="E8" s="806"/>
      <c r="F8" s="285"/>
      <c r="G8" s="271"/>
      <c r="H8" s="271"/>
      <c r="I8" s="284"/>
      <c r="J8" s="272"/>
      <c r="K8" s="273"/>
      <c r="L8" s="288"/>
    </row>
    <row r="9" spans="1:12" ht="12.75" customHeight="1" x14ac:dyDescent="0.2">
      <c r="A9" s="288"/>
      <c r="B9" s="288"/>
      <c r="C9" s="285"/>
      <c r="D9" s="285"/>
      <c r="E9" s="806"/>
      <c r="F9" s="285"/>
      <c r="G9" s="271"/>
      <c r="H9" s="271"/>
      <c r="I9" s="284"/>
      <c r="J9" s="272"/>
      <c r="K9" s="273"/>
      <c r="L9" s="288"/>
    </row>
    <row r="10" spans="1:12" ht="12.75" customHeight="1" x14ac:dyDescent="0.2">
      <c r="A10" s="288"/>
      <c r="B10" s="288"/>
      <c r="C10" s="285"/>
      <c r="D10" s="285"/>
      <c r="E10" s="806"/>
      <c r="F10" s="285"/>
      <c r="G10" s="271"/>
      <c r="H10" s="271"/>
      <c r="I10" s="271"/>
      <c r="J10" s="272"/>
      <c r="K10" s="273"/>
      <c r="L10" s="288"/>
    </row>
    <row r="11" spans="1:12" ht="12.75" customHeight="1" x14ac:dyDescent="0.2">
      <c r="A11" s="288"/>
      <c r="B11" s="288"/>
      <c r="C11" s="285"/>
      <c r="D11" s="285"/>
      <c r="E11" s="806"/>
      <c r="F11" s="285"/>
      <c r="G11" s="271"/>
      <c r="H11" s="271"/>
      <c r="I11" s="271"/>
      <c r="J11" s="272"/>
      <c r="K11" s="273"/>
      <c r="L11" s="288"/>
    </row>
    <row r="12" spans="1:12" ht="12.75" customHeight="1" x14ac:dyDescent="0.2">
      <c r="A12" s="288"/>
      <c r="B12" s="288"/>
      <c r="C12" s="285"/>
      <c r="D12" s="285"/>
      <c r="E12" s="806"/>
      <c r="F12" s="285"/>
      <c r="G12" s="271"/>
      <c r="H12" s="271"/>
      <c r="I12" s="271"/>
      <c r="J12" s="272"/>
      <c r="K12" s="273"/>
      <c r="L12" s="288"/>
    </row>
    <row r="13" spans="1:12" x14ac:dyDescent="0.2">
      <c r="A13" s="288"/>
      <c r="B13" s="288"/>
      <c r="C13" s="285"/>
      <c r="D13" s="285"/>
      <c r="E13" s="806"/>
      <c r="F13" s="285"/>
      <c r="G13" s="271"/>
      <c r="H13" s="271"/>
      <c r="I13" s="271"/>
      <c r="J13" s="272"/>
      <c r="K13" s="273"/>
      <c r="L13" s="288"/>
    </row>
    <row r="14" spans="1:12" x14ac:dyDescent="0.2">
      <c r="A14" s="288"/>
      <c r="B14" s="305" t="s">
        <v>27</v>
      </c>
      <c r="C14" s="303"/>
      <c r="D14" s="303"/>
      <c r="E14" s="808"/>
      <c r="F14" s="285"/>
      <c r="G14" s="271"/>
      <c r="H14" s="271"/>
      <c r="I14" s="271"/>
      <c r="J14" s="272"/>
      <c r="K14" s="273"/>
      <c r="L14" s="288"/>
    </row>
    <row r="15" spans="1:12" ht="13.5" thickBot="1" x14ac:dyDescent="0.25">
      <c r="A15" s="288"/>
      <c r="B15" s="288"/>
      <c r="C15" s="285"/>
      <c r="D15" s="285"/>
      <c r="E15" s="806"/>
      <c r="F15" s="285"/>
      <c r="G15" s="271"/>
      <c r="H15" s="271"/>
      <c r="I15" s="271"/>
      <c r="J15" s="272"/>
      <c r="K15" s="273"/>
      <c r="L15" s="288"/>
    </row>
    <row r="16" spans="1:12" ht="13.5" thickBot="1" x14ac:dyDescent="0.25">
      <c r="A16" s="288"/>
      <c r="B16" s="310"/>
      <c r="C16" s="297" t="s">
        <v>21</v>
      </c>
      <c r="D16" s="297"/>
      <c r="E16" s="809">
        <v>3</v>
      </c>
      <c r="F16" s="285"/>
      <c r="G16" s="271"/>
      <c r="H16" s="271"/>
      <c r="I16" s="271"/>
      <c r="J16" s="272"/>
      <c r="K16" s="273"/>
      <c r="L16" s="288"/>
    </row>
    <row r="17" spans="1:12" ht="13.5" thickBot="1" x14ac:dyDescent="0.25">
      <c r="A17" s="288"/>
      <c r="B17" s="288"/>
      <c r="C17" s="304"/>
      <c r="D17" s="304"/>
      <c r="E17" s="810"/>
      <c r="F17" s="285"/>
      <c r="G17" s="271"/>
      <c r="H17" s="271"/>
      <c r="I17" s="271"/>
      <c r="J17" s="272"/>
      <c r="K17" s="273"/>
      <c r="L17" s="288"/>
    </row>
    <row r="18" spans="1:12" ht="13.5" thickBot="1" x14ac:dyDescent="0.25">
      <c r="A18" s="288"/>
      <c r="B18" s="310"/>
      <c r="C18" s="297" t="s">
        <v>33</v>
      </c>
      <c r="D18" s="297"/>
      <c r="E18" s="811">
        <v>4</v>
      </c>
      <c r="F18" s="285"/>
      <c r="G18" s="271"/>
      <c r="H18" s="271"/>
      <c r="I18" s="271"/>
      <c r="J18" s="272"/>
      <c r="K18" s="273"/>
      <c r="L18" s="288"/>
    </row>
    <row r="19" spans="1:12" ht="13.5" thickBot="1" x14ac:dyDescent="0.25">
      <c r="A19" s="288"/>
      <c r="B19" s="289"/>
      <c r="C19" s="295"/>
      <c r="D19" s="295"/>
      <c r="E19" s="812"/>
      <c r="F19" s="285"/>
      <c r="G19" s="271"/>
      <c r="H19" s="271"/>
      <c r="I19" s="271"/>
      <c r="J19" s="272"/>
      <c r="K19" s="273"/>
      <c r="L19" s="288"/>
    </row>
    <row r="20" spans="1:12" ht="13.5" customHeight="1" thickBot="1" x14ac:dyDescent="0.25">
      <c r="A20" s="288"/>
      <c r="B20" s="309"/>
      <c r="C20" s="1442" t="s">
        <v>32</v>
      </c>
      <c r="D20" s="1443"/>
      <c r="E20" s="811">
        <v>6</v>
      </c>
      <c r="F20" s="285"/>
      <c r="G20" s="271"/>
      <c r="H20" s="271"/>
      <c r="I20" s="271"/>
      <c r="J20" s="272"/>
      <c r="K20" s="273"/>
      <c r="L20" s="288"/>
    </row>
    <row r="21" spans="1:12" x14ac:dyDescent="0.2">
      <c r="A21" s="288"/>
      <c r="B21" s="301"/>
      <c r="C21" s="1441" t="s">
        <v>2</v>
      </c>
      <c r="D21" s="1441"/>
      <c r="E21" s="810">
        <v>6</v>
      </c>
      <c r="F21" s="285"/>
      <c r="G21" s="271"/>
      <c r="H21" s="271"/>
      <c r="I21" s="271"/>
      <c r="J21" s="272"/>
      <c r="K21" s="273"/>
      <c r="L21" s="288"/>
    </row>
    <row r="22" spans="1:12" x14ac:dyDescent="0.2">
      <c r="A22" s="288"/>
      <c r="B22" s="301"/>
      <c r="C22" s="1441" t="s">
        <v>13</v>
      </c>
      <c r="D22" s="1441"/>
      <c r="E22" s="810">
        <v>7</v>
      </c>
      <c r="F22" s="285"/>
      <c r="G22" s="271"/>
      <c r="H22" s="271"/>
      <c r="I22" s="271"/>
      <c r="J22" s="272"/>
      <c r="K22" s="273"/>
      <c r="L22" s="288"/>
    </row>
    <row r="23" spans="1:12" x14ac:dyDescent="0.2">
      <c r="A23" s="288"/>
      <c r="B23" s="301"/>
      <c r="C23" s="1441" t="s">
        <v>7</v>
      </c>
      <c r="D23" s="1441"/>
      <c r="E23" s="810">
        <v>8</v>
      </c>
      <c r="F23" s="285"/>
      <c r="G23" s="271"/>
      <c r="H23" s="271"/>
      <c r="I23" s="271"/>
      <c r="J23" s="272"/>
      <c r="K23" s="273"/>
      <c r="L23" s="288"/>
    </row>
    <row r="24" spans="1:12" x14ac:dyDescent="0.2">
      <c r="A24" s="288"/>
      <c r="B24" s="302"/>
      <c r="C24" s="1441" t="s">
        <v>412</v>
      </c>
      <c r="D24" s="1441"/>
      <c r="E24" s="810">
        <v>9</v>
      </c>
      <c r="F24" s="285"/>
      <c r="G24" s="275"/>
      <c r="H24" s="271"/>
      <c r="I24" s="271"/>
      <c r="J24" s="272"/>
      <c r="K24" s="273"/>
      <c r="L24" s="288"/>
    </row>
    <row r="25" spans="1:12" ht="22.5" customHeight="1" x14ac:dyDescent="0.2">
      <c r="A25" s="288"/>
      <c r="B25" s="291"/>
      <c r="C25" s="1438" t="s">
        <v>28</v>
      </c>
      <c r="D25" s="1438"/>
      <c r="E25" s="810">
        <v>10</v>
      </c>
      <c r="F25" s="285"/>
      <c r="G25" s="271"/>
      <c r="H25" s="271"/>
      <c r="I25" s="271"/>
      <c r="J25" s="272"/>
      <c r="K25" s="273"/>
      <c r="L25" s="288"/>
    </row>
    <row r="26" spans="1:12" x14ac:dyDescent="0.2">
      <c r="A26" s="288"/>
      <c r="B26" s="291"/>
      <c r="C26" s="1441" t="s">
        <v>25</v>
      </c>
      <c r="D26" s="1441"/>
      <c r="E26" s="810">
        <v>11</v>
      </c>
      <c r="F26" s="285"/>
      <c r="G26" s="271"/>
      <c r="H26" s="271"/>
      <c r="I26" s="271"/>
      <c r="J26" s="272"/>
      <c r="K26" s="273"/>
      <c r="L26" s="288"/>
    </row>
    <row r="27" spans="1:12" ht="12.75" customHeight="1" thickBot="1" x14ac:dyDescent="0.25">
      <c r="A27" s="288"/>
      <c r="B27" s="285"/>
      <c r="C27" s="293"/>
      <c r="D27" s="293"/>
      <c r="E27" s="810"/>
      <c r="F27" s="285"/>
      <c r="G27" s="271"/>
      <c r="H27" s="1445">
        <v>42522</v>
      </c>
      <c r="I27" s="1446"/>
      <c r="J27" s="1446"/>
      <c r="K27" s="275"/>
      <c r="L27" s="288"/>
    </row>
    <row r="28" spans="1:12" ht="13.5" customHeight="1" thickBot="1" x14ac:dyDescent="0.25">
      <c r="A28" s="288"/>
      <c r="B28" s="387"/>
      <c r="C28" s="1450" t="s">
        <v>12</v>
      </c>
      <c r="D28" s="1443"/>
      <c r="E28" s="811">
        <v>12</v>
      </c>
      <c r="F28" s="285"/>
      <c r="G28" s="271"/>
      <c r="H28" s="1446"/>
      <c r="I28" s="1446"/>
      <c r="J28" s="1446"/>
      <c r="K28" s="275"/>
      <c r="L28" s="288"/>
    </row>
    <row r="29" spans="1:12" ht="12.75" hidden="1" customHeight="1" x14ac:dyDescent="0.2">
      <c r="A29" s="288"/>
      <c r="B29" s="286"/>
      <c r="C29" s="1441" t="s">
        <v>45</v>
      </c>
      <c r="D29" s="1441"/>
      <c r="E29" s="810">
        <v>12</v>
      </c>
      <c r="F29" s="285"/>
      <c r="G29" s="271"/>
      <c r="H29" s="1446"/>
      <c r="I29" s="1446"/>
      <c r="J29" s="1446"/>
      <c r="K29" s="275"/>
      <c r="L29" s="288"/>
    </row>
    <row r="30" spans="1:12" ht="22.5" customHeight="1" x14ac:dyDescent="0.2">
      <c r="A30" s="288"/>
      <c r="B30" s="286"/>
      <c r="C30" s="1449" t="s">
        <v>416</v>
      </c>
      <c r="D30" s="1449"/>
      <c r="E30" s="810">
        <v>12</v>
      </c>
      <c r="F30" s="285"/>
      <c r="G30" s="271"/>
      <c r="H30" s="1446"/>
      <c r="I30" s="1446"/>
      <c r="J30" s="1446"/>
      <c r="K30" s="275"/>
      <c r="L30" s="288"/>
    </row>
    <row r="31" spans="1:12" ht="12.75" customHeight="1" thickBot="1" x14ac:dyDescent="0.25">
      <c r="A31" s="288"/>
      <c r="B31" s="291"/>
      <c r="C31" s="300"/>
      <c r="D31" s="300"/>
      <c r="E31" s="812"/>
      <c r="F31" s="285"/>
      <c r="G31" s="271"/>
      <c r="H31" s="1446"/>
      <c r="I31" s="1446"/>
      <c r="J31" s="1446"/>
      <c r="K31" s="275"/>
      <c r="L31" s="288"/>
    </row>
    <row r="32" spans="1:12" ht="13.5" customHeight="1" thickBot="1" x14ac:dyDescent="0.25">
      <c r="A32" s="288"/>
      <c r="B32" s="308"/>
      <c r="C32" s="294" t="s">
        <v>11</v>
      </c>
      <c r="D32" s="294"/>
      <c r="E32" s="811">
        <v>13</v>
      </c>
      <c r="F32" s="285"/>
      <c r="G32" s="271"/>
      <c r="H32" s="1446"/>
      <c r="I32" s="1446"/>
      <c r="J32" s="1446"/>
      <c r="K32" s="275"/>
      <c r="L32" s="288"/>
    </row>
    <row r="33" spans="1:12" ht="12.75" customHeight="1" x14ac:dyDescent="0.2">
      <c r="A33" s="288"/>
      <c r="B33" s="286"/>
      <c r="C33" s="1439" t="s">
        <v>18</v>
      </c>
      <c r="D33" s="1439"/>
      <c r="E33" s="810">
        <v>13</v>
      </c>
      <c r="F33" s="285"/>
      <c r="G33" s="271"/>
      <c r="H33" s="1446"/>
      <c r="I33" s="1446"/>
      <c r="J33" s="1446"/>
      <c r="K33" s="275"/>
      <c r="L33" s="288"/>
    </row>
    <row r="34" spans="1:12" ht="12.75" customHeight="1" x14ac:dyDescent="0.2">
      <c r="A34" s="288"/>
      <c r="B34" s="286"/>
      <c r="C34" s="1440" t="s">
        <v>8</v>
      </c>
      <c r="D34" s="1440"/>
      <c r="E34" s="810">
        <v>14</v>
      </c>
      <c r="F34" s="285"/>
      <c r="G34" s="271"/>
      <c r="H34" s="276"/>
      <c r="I34" s="276"/>
      <c r="J34" s="276"/>
      <c r="K34" s="275"/>
      <c r="L34" s="288"/>
    </row>
    <row r="35" spans="1:12" ht="12.75" customHeight="1" x14ac:dyDescent="0.2">
      <c r="A35" s="288"/>
      <c r="B35" s="286"/>
      <c r="C35" s="1440" t="s">
        <v>26</v>
      </c>
      <c r="D35" s="1440"/>
      <c r="E35" s="810">
        <v>14</v>
      </c>
      <c r="F35" s="285"/>
      <c r="G35" s="271"/>
      <c r="H35" s="276"/>
      <c r="I35" s="276"/>
      <c r="J35" s="276"/>
      <c r="K35" s="275"/>
      <c r="L35" s="288"/>
    </row>
    <row r="36" spans="1:12" ht="12.75" customHeight="1" x14ac:dyDescent="0.2">
      <c r="A36" s="288"/>
      <c r="B36" s="286"/>
      <c r="C36" s="1440" t="s">
        <v>6</v>
      </c>
      <c r="D36" s="1440"/>
      <c r="E36" s="810">
        <v>15</v>
      </c>
      <c r="F36" s="285"/>
      <c r="G36" s="271"/>
      <c r="H36" s="276"/>
      <c r="I36" s="276"/>
      <c r="J36" s="276"/>
      <c r="K36" s="275"/>
      <c r="L36" s="288"/>
    </row>
    <row r="37" spans="1:12" ht="12.75" customHeight="1" x14ac:dyDescent="0.2">
      <c r="A37" s="288"/>
      <c r="B37" s="286"/>
      <c r="C37" s="1439" t="s">
        <v>49</v>
      </c>
      <c r="D37" s="1439"/>
      <c r="E37" s="810">
        <v>16</v>
      </c>
      <c r="F37" s="285"/>
      <c r="G37" s="271"/>
      <c r="H37" s="276"/>
      <c r="I37" s="276"/>
      <c r="J37" s="276"/>
      <c r="K37" s="275"/>
      <c r="L37" s="288"/>
    </row>
    <row r="38" spans="1:12" ht="12.75" customHeight="1" x14ac:dyDescent="0.2">
      <c r="A38" s="288"/>
      <c r="B38" s="292"/>
      <c r="C38" s="1440" t="s">
        <v>14</v>
      </c>
      <c r="D38" s="1440"/>
      <c r="E38" s="810">
        <v>16</v>
      </c>
      <c r="F38" s="285"/>
      <c r="G38" s="271"/>
      <c r="H38" s="271"/>
      <c r="I38" s="271"/>
      <c r="J38" s="272"/>
      <c r="K38" s="273"/>
      <c r="L38" s="288"/>
    </row>
    <row r="39" spans="1:12" ht="12.75" customHeight="1" x14ac:dyDescent="0.2">
      <c r="A39" s="288"/>
      <c r="B39" s="286"/>
      <c r="C39" s="1441" t="s">
        <v>31</v>
      </c>
      <c r="D39" s="1441"/>
      <c r="E39" s="810">
        <v>17</v>
      </c>
      <c r="F39" s="285"/>
      <c r="G39" s="271"/>
      <c r="H39" s="271"/>
      <c r="I39" s="271"/>
      <c r="J39" s="277"/>
      <c r="K39" s="277"/>
      <c r="L39" s="288"/>
    </row>
    <row r="40" spans="1:12" ht="13.5" thickBot="1" x14ac:dyDescent="0.25">
      <c r="A40" s="288"/>
      <c r="B40" s="288"/>
      <c r="C40" s="285"/>
      <c r="D40" s="285"/>
      <c r="E40" s="812"/>
      <c r="F40" s="285"/>
      <c r="G40" s="271"/>
      <c r="H40" s="271"/>
      <c r="I40" s="271"/>
      <c r="J40" s="277"/>
      <c r="K40" s="277"/>
      <c r="L40" s="288"/>
    </row>
    <row r="41" spans="1:12" ht="13.5" customHeight="1" thickBot="1" x14ac:dyDescent="0.25">
      <c r="A41" s="288"/>
      <c r="B41" s="371"/>
      <c r="C41" s="1447" t="s">
        <v>29</v>
      </c>
      <c r="D41" s="1443"/>
      <c r="E41" s="811">
        <v>18</v>
      </c>
      <c r="F41" s="285"/>
      <c r="G41" s="271"/>
      <c r="H41" s="271"/>
      <c r="I41" s="271"/>
      <c r="J41" s="277"/>
      <c r="K41" s="277"/>
      <c r="L41" s="288"/>
    </row>
    <row r="42" spans="1:12" x14ac:dyDescent="0.2">
      <c r="A42" s="288"/>
      <c r="B42" s="288"/>
      <c r="C42" s="1441" t="s">
        <v>30</v>
      </c>
      <c r="D42" s="1441"/>
      <c r="E42" s="810">
        <v>18</v>
      </c>
      <c r="F42" s="285"/>
      <c r="G42" s="271"/>
      <c r="H42" s="271"/>
      <c r="I42" s="271"/>
      <c r="J42" s="278"/>
      <c r="K42" s="278"/>
      <c r="L42" s="288"/>
    </row>
    <row r="43" spans="1:12" x14ac:dyDescent="0.2">
      <c r="A43" s="288"/>
      <c r="B43" s="292"/>
      <c r="C43" s="1441" t="s">
        <v>0</v>
      </c>
      <c r="D43" s="1441"/>
      <c r="E43" s="810">
        <v>19</v>
      </c>
      <c r="F43" s="285"/>
      <c r="G43" s="271"/>
      <c r="H43" s="271"/>
      <c r="I43" s="271"/>
      <c r="J43" s="279"/>
      <c r="K43" s="280"/>
      <c r="L43" s="288"/>
    </row>
    <row r="44" spans="1:12" x14ac:dyDescent="0.2">
      <c r="A44" s="288"/>
      <c r="B44" s="292"/>
      <c r="C44" s="1441" t="s">
        <v>16</v>
      </c>
      <c r="D44" s="1441"/>
      <c r="E44" s="810">
        <v>19</v>
      </c>
      <c r="F44" s="285"/>
      <c r="G44" s="271"/>
      <c r="H44" s="271"/>
      <c r="I44" s="271"/>
      <c r="J44" s="279"/>
      <c r="K44" s="280"/>
      <c r="L44" s="288"/>
    </row>
    <row r="45" spans="1:12" x14ac:dyDescent="0.2">
      <c r="A45" s="288"/>
      <c r="B45" s="292"/>
      <c r="C45" s="1441" t="s">
        <v>1</v>
      </c>
      <c r="D45" s="1441"/>
      <c r="E45" s="813">
        <v>19</v>
      </c>
      <c r="F45" s="295"/>
      <c r="G45" s="281"/>
      <c r="H45" s="282"/>
      <c r="I45" s="281"/>
      <c r="J45" s="281"/>
      <c r="K45" s="281"/>
      <c r="L45" s="288"/>
    </row>
    <row r="46" spans="1:12" x14ac:dyDescent="0.2">
      <c r="A46" s="288"/>
      <c r="B46" s="292"/>
      <c r="C46" s="1441" t="s">
        <v>22</v>
      </c>
      <c r="D46" s="1441"/>
      <c r="E46" s="813">
        <v>19</v>
      </c>
      <c r="F46" s="295"/>
      <c r="G46" s="281"/>
      <c r="H46" s="282"/>
      <c r="I46" s="281"/>
      <c r="J46" s="281"/>
      <c r="K46" s="281"/>
      <c r="L46" s="288"/>
    </row>
    <row r="47" spans="1:12" ht="12.75" customHeight="1" thickBot="1" x14ac:dyDescent="0.25">
      <c r="A47" s="288"/>
      <c r="B47" s="291"/>
      <c r="C47" s="291"/>
      <c r="D47" s="291"/>
      <c r="E47" s="814"/>
      <c r="F47" s="287"/>
      <c r="G47" s="279"/>
      <c r="H47" s="282"/>
      <c r="I47" s="279"/>
      <c r="J47" s="279"/>
      <c r="K47" s="280"/>
      <c r="L47" s="288"/>
    </row>
    <row r="48" spans="1:12" ht="13.5" customHeight="1" thickBot="1" x14ac:dyDescent="0.25">
      <c r="A48" s="288"/>
      <c r="B48" s="311"/>
      <c r="C48" s="1442" t="s">
        <v>38</v>
      </c>
      <c r="D48" s="1443"/>
      <c r="E48" s="809">
        <v>20</v>
      </c>
      <c r="F48" s="287"/>
      <c r="G48" s="279"/>
      <c r="H48" s="282"/>
      <c r="I48" s="279"/>
      <c r="J48" s="279"/>
      <c r="K48" s="280"/>
      <c r="L48" s="288"/>
    </row>
    <row r="49" spans="1:12" x14ac:dyDescent="0.2">
      <c r="A49" s="288"/>
      <c r="B49" s="288"/>
      <c r="C49" s="1441" t="s">
        <v>47</v>
      </c>
      <c r="D49" s="1441"/>
      <c r="E49" s="813">
        <v>20</v>
      </c>
      <c r="F49" s="287"/>
      <c r="G49" s="279"/>
      <c r="H49" s="282"/>
      <c r="I49" s="279"/>
      <c r="J49" s="279"/>
      <c r="K49" s="280"/>
      <c r="L49" s="288"/>
    </row>
    <row r="50" spans="1:12" ht="12.75" customHeight="1" x14ac:dyDescent="0.2">
      <c r="A50" s="288"/>
      <c r="B50" s="291"/>
      <c r="C50" s="1438" t="s">
        <v>426</v>
      </c>
      <c r="D50" s="1438"/>
      <c r="E50" s="815">
        <v>21</v>
      </c>
      <c r="F50" s="287"/>
      <c r="G50" s="279"/>
      <c r="H50" s="282"/>
      <c r="I50" s="279"/>
      <c r="J50" s="279"/>
      <c r="K50" s="280"/>
      <c r="L50" s="288"/>
    </row>
    <row r="51" spans="1:12" ht="11.25" customHeight="1" thickBot="1" x14ac:dyDescent="0.25">
      <c r="A51" s="288"/>
      <c r="B51" s="288"/>
      <c r="C51" s="296"/>
      <c r="D51" s="296"/>
      <c r="E51" s="810"/>
      <c r="F51" s="287"/>
      <c r="G51" s="279"/>
      <c r="H51" s="282"/>
      <c r="I51" s="279"/>
      <c r="J51" s="279"/>
      <c r="K51" s="280"/>
      <c r="L51" s="288"/>
    </row>
    <row r="52" spans="1:12" ht="13.5" thickBot="1" x14ac:dyDescent="0.25">
      <c r="A52" s="288"/>
      <c r="B52" s="307"/>
      <c r="C52" s="297" t="s">
        <v>4</v>
      </c>
      <c r="D52" s="297"/>
      <c r="E52" s="809">
        <v>22</v>
      </c>
      <c r="F52" s="295"/>
      <c r="G52" s="281"/>
      <c r="H52" s="282"/>
      <c r="I52" s="281"/>
      <c r="J52" s="281"/>
      <c r="K52" s="281"/>
      <c r="L52" s="288"/>
    </row>
    <row r="53" spans="1:12" ht="33" customHeight="1" x14ac:dyDescent="0.2">
      <c r="A53" s="288"/>
      <c r="B53" s="298"/>
      <c r="C53" s="299"/>
      <c r="D53" s="299"/>
      <c r="E53" s="816"/>
      <c r="F53" s="287"/>
      <c r="G53" s="279"/>
      <c r="H53" s="282"/>
      <c r="I53" s="279"/>
      <c r="J53" s="279"/>
      <c r="K53" s="280"/>
      <c r="L53" s="288"/>
    </row>
    <row r="54" spans="1:12" ht="33" customHeight="1" x14ac:dyDescent="0.2">
      <c r="A54" s="288"/>
      <c r="B54" s="288"/>
      <c r="C54" s="286"/>
      <c r="D54" s="286"/>
      <c r="E54" s="814"/>
      <c r="F54" s="287"/>
      <c r="G54" s="279"/>
      <c r="H54" s="282"/>
      <c r="I54" s="279"/>
      <c r="J54" s="279"/>
      <c r="K54" s="280"/>
      <c r="L54" s="288"/>
    </row>
    <row r="55" spans="1:12" ht="19.5" customHeight="1" x14ac:dyDescent="0.2">
      <c r="A55" s="288"/>
      <c r="B55" s="804" t="s">
        <v>50</v>
      </c>
      <c r="C55" s="804"/>
      <c r="D55" s="306"/>
      <c r="E55" s="817"/>
      <c r="F55" s="287"/>
      <c r="G55" s="279"/>
      <c r="H55" s="282"/>
      <c r="I55" s="279"/>
      <c r="J55" s="279"/>
      <c r="K55" s="280"/>
      <c r="L55" s="288"/>
    </row>
    <row r="56" spans="1:12" ht="21" customHeight="1" x14ac:dyDescent="0.2">
      <c r="A56" s="288"/>
      <c r="B56" s="288"/>
      <c r="C56" s="288"/>
      <c r="D56" s="288"/>
      <c r="E56" s="817"/>
      <c r="F56" s="287"/>
      <c r="G56" s="279"/>
      <c r="H56" s="282"/>
      <c r="I56" s="279"/>
      <c r="J56" s="279"/>
      <c r="K56" s="280"/>
      <c r="L56" s="288"/>
    </row>
    <row r="57" spans="1:12" ht="22.5" customHeight="1" x14ac:dyDescent="0.2">
      <c r="A57" s="288"/>
      <c r="B57" s="805" t="s">
        <v>391</v>
      </c>
      <c r="C57" s="803"/>
      <c r="D57" s="1032">
        <v>42551</v>
      </c>
      <c r="E57" s="896"/>
      <c r="F57" s="803"/>
      <c r="G57" s="279"/>
      <c r="H57" s="282"/>
      <c r="I57" s="279"/>
      <c r="J57" s="279"/>
      <c r="K57" s="280"/>
      <c r="L57" s="288"/>
    </row>
    <row r="58" spans="1:12" ht="22.5" customHeight="1" x14ac:dyDescent="0.2">
      <c r="A58" s="288"/>
      <c r="B58" s="805" t="s">
        <v>392</v>
      </c>
      <c r="C58" s="372"/>
      <c r="D58" s="1032">
        <v>42551</v>
      </c>
      <c r="E58" s="896"/>
      <c r="F58" s="373"/>
      <c r="G58" s="279"/>
      <c r="H58" s="282"/>
      <c r="I58" s="279"/>
      <c r="J58" s="279"/>
      <c r="K58" s="280"/>
      <c r="L58" s="288"/>
    </row>
    <row r="59" spans="1:12" s="141" customFormat="1" ht="28.5" customHeight="1" x14ac:dyDescent="0.2">
      <c r="A59" s="290"/>
      <c r="B59" s="1448"/>
      <c r="C59" s="1448"/>
      <c r="D59" s="1448"/>
      <c r="E59" s="814"/>
      <c r="F59" s="286"/>
      <c r="G59" s="283"/>
      <c r="H59" s="283"/>
      <c r="I59" s="283"/>
      <c r="J59" s="283"/>
      <c r="K59" s="283"/>
      <c r="L59" s="290"/>
    </row>
    <row r="60" spans="1:12" ht="7.5" customHeight="1" x14ac:dyDescent="0.2">
      <c r="A60" s="288"/>
      <c r="B60" s="1448"/>
      <c r="C60" s="1448"/>
      <c r="D60" s="1448"/>
      <c r="E60" s="818"/>
      <c r="F60" s="289"/>
      <c r="G60" s="289"/>
      <c r="H60" s="289"/>
      <c r="I60" s="289"/>
      <c r="J60" s="289"/>
      <c r="K60" s="289"/>
      <c r="L60" s="289"/>
    </row>
    <row r="61" spans="1:12" ht="21" customHeight="1" x14ac:dyDescent="0.2"/>
    <row r="62" spans="1:12" ht="21" customHeight="1" x14ac:dyDescent="0.2">
      <c r="B62" s="1448" t="s">
        <v>494</v>
      </c>
      <c r="C62" s="1448"/>
      <c r="D62" s="1448"/>
      <c r="E62" s="896" t="s">
        <v>415</v>
      </c>
    </row>
    <row r="63" spans="1:12" x14ac:dyDescent="0.2">
      <c r="B63" s="1448"/>
      <c r="C63" s="1448"/>
      <c r="D63" s="1448"/>
      <c r="E63" s="896" t="s">
        <v>415</v>
      </c>
    </row>
  </sheetData>
  <mergeCells count="31">
    <mergeCell ref="C25:D25"/>
    <mergeCell ref="C36:D36"/>
    <mergeCell ref="C38:D38"/>
    <mergeCell ref="C39:D39"/>
    <mergeCell ref="C29:D29"/>
    <mergeCell ref="C30:D30"/>
    <mergeCell ref="C28:D28"/>
    <mergeCell ref="H27:J33"/>
    <mergeCell ref="C37:D37"/>
    <mergeCell ref="C41:D41"/>
    <mergeCell ref="C35:D35"/>
    <mergeCell ref="B62:D63"/>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6" customWidth="1"/>
    <col min="2" max="2" width="2.5703125" style="416" customWidth="1"/>
    <col min="3" max="3" width="1" style="416" customWidth="1"/>
    <col min="4" max="4" width="42.28515625" style="416" customWidth="1"/>
    <col min="5" max="5" width="0.28515625" style="416" customWidth="1"/>
    <col min="6" max="6" width="8" style="416" customWidth="1"/>
    <col min="7" max="7" width="11.28515625" style="416" customWidth="1"/>
    <col min="8" max="8" width="8" style="416" customWidth="1"/>
    <col min="9" max="9" width="13.28515625" style="416" customWidth="1"/>
    <col min="10" max="10" width="11.42578125" style="416" customWidth="1"/>
    <col min="11" max="11" width="2.5703125" style="416" customWidth="1"/>
    <col min="12" max="12" width="1" style="416" customWidth="1"/>
    <col min="13" max="16384" width="9.140625" style="416"/>
  </cols>
  <sheetData>
    <row r="1" spans="1:13" x14ac:dyDescent="0.2">
      <c r="A1" s="411"/>
      <c r="B1" s="589"/>
      <c r="C1" s="1565"/>
      <c r="D1" s="1565"/>
      <c r="E1" s="1182"/>
      <c r="F1" s="415"/>
      <c r="G1" s="415"/>
      <c r="H1" s="415"/>
      <c r="I1" s="415"/>
      <c r="J1" s="1566"/>
      <c r="K1" s="1566"/>
      <c r="L1" s="411"/>
    </row>
    <row r="2" spans="1:13" ht="6" customHeight="1" x14ac:dyDescent="0.2">
      <c r="A2" s="411"/>
      <c r="B2" s="1183"/>
      <c r="C2" s="1184"/>
      <c r="D2" s="1184"/>
      <c r="E2" s="1184"/>
      <c r="F2" s="590"/>
      <c r="G2" s="590"/>
      <c r="H2" s="421"/>
      <c r="I2" s="421"/>
      <c r="J2" s="1567" t="s">
        <v>70</v>
      </c>
      <c r="K2" s="421"/>
      <c r="L2" s="411"/>
    </row>
    <row r="3" spans="1:13" ht="13.5" thickBot="1" x14ac:dyDescent="0.25">
      <c r="A3" s="411"/>
      <c r="B3" s="479"/>
      <c r="C3" s="421"/>
      <c r="D3" s="421"/>
      <c r="E3" s="421"/>
      <c r="F3" s="421"/>
      <c r="G3" s="421"/>
      <c r="H3" s="421"/>
      <c r="I3" s="421"/>
      <c r="J3" s="1568"/>
      <c r="K3" s="770"/>
      <c r="L3" s="411"/>
    </row>
    <row r="4" spans="1:13" ht="15" thickBot="1" x14ac:dyDescent="0.25">
      <c r="A4" s="411"/>
      <c r="B4" s="479"/>
      <c r="C4" s="1569" t="s">
        <v>463</v>
      </c>
      <c r="D4" s="1570"/>
      <c r="E4" s="1570"/>
      <c r="F4" s="1570"/>
      <c r="G4" s="1570"/>
      <c r="H4" s="1570"/>
      <c r="I4" s="1570"/>
      <c r="J4" s="1571"/>
      <c r="K4" s="421"/>
      <c r="L4" s="411"/>
      <c r="M4" s="1185"/>
    </row>
    <row r="5" spans="1:13" ht="4.5" customHeight="1" x14ac:dyDescent="0.2">
      <c r="A5" s="411"/>
      <c r="B5" s="479"/>
      <c r="C5" s="421"/>
      <c r="D5" s="421"/>
      <c r="E5" s="421"/>
      <c r="F5" s="421"/>
      <c r="G5" s="421"/>
      <c r="H5" s="421"/>
      <c r="I5" s="421"/>
      <c r="J5" s="770"/>
      <c r="K5" s="421"/>
      <c r="L5" s="411"/>
      <c r="M5" s="1185"/>
    </row>
    <row r="6" spans="1:13" s="425" customFormat="1" ht="22.5" customHeight="1" x14ac:dyDescent="0.2">
      <c r="A6" s="423"/>
      <c r="B6" s="582"/>
      <c r="C6" s="1572">
        <v>2014</v>
      </c>
      <c r="D6" s="1573"/>
      <c r="E6" s="592"/>
      <c r="F6" s="1576" t="s">
        <v>393</v>
      </c>
      <c r="G6" s="1576"/>
      <c r="H6" s="1577" t="s">
        <v>464</v>
      </c>
      <c r="I6" s="1576"/>
      <c r="J6" s="1578" t="s">
        <v>465</v>
      </c>
      <c r="K6" s="419"/>
      <c r="L6" s="423"/>
      <c r="M6" s="1185"/>
    </row>
    <row r="7" spans="1:13" s="425" customFormat="1" ht="32.25" customHeight="1" x14ac:dyDescent="0.2">
      <c r="A7" s="423"/>
      <c r="B7" s="582"/>
      <c r="C7" s="1574"/>
      <c r="D7" s="1575"/>
      <c r="E7" s="592"/>
      <c r="F7" s="1186" t="s">
        <v>466</v>
      </c>
      <c r="G7" s="1186" t="s">
        <v>467</v>
      </c>
      <c r="H7" s="1187" t="s">
        <v>466</v>
      </c>
      <c r="I7" s="1188" t="s">
        <v>468</v>
      </c>
      <c r="J7" s="1579"/>
      <c r="K7" s="419"/>
      <c r="L7" s="423"/>
      <c r="M7" s="1185"/>
    </row>
    <row r="8" spans="1:13" s="425" customFormat="1" ht="18.75" customHeight="1" x14ac:dyDescent="0.2">
      <c r="A8" s="423"/>
      <c r="B8" s="582"/>
      <c r="C8" s="1563" t="s">
        <v>68</v>
      </c>
      <c r="D8" s="1563"/>
      <c r="E8" s="1189"/>
      <c r="F8" s="1190">
        <v>47574</v>
      </c>
      <c r="G8" s="1191">
        <v>17.60819598713455</v>
      </c>
      <c r="H8" s="1192">
        <v>976640</v>
      </c>
      <c r="I8" s="1193">
        <v>37.001699976017719</v>
      </c>
      <c r="J8" s="1193">
        <v>33.42753010321038</v>
      </c>
      <c r="K8" s="860"/>
      <c r="L8" s="423"/>
    </row>
    <row r="9" spans="1:13" s="425" customFormat="1" ht="17.25" customHeight="1" x14ac:dyDescent="0.2">
      <c r="A9" s="423"/>
      <c r="B9" s="582"/>
      <c r="C9" s="858" t="s">
        <v>359</v>
      </c>
      <c r="D9" s="859"/>
      <c r="E9" s="859"/>
      <c r="F9" s="1194">
        <v>1226</v>
      </c>
      <c r="G9" s="1195">
        <v>9.3852866875909058</v>
      </c>
      <c r="H9" s="1196">
        <v>8153</v>
      </c>
      <c r="I9" s="1197">
        <v>13.6940054084015</v>
      </c>
      <c r="J9" s="1197">
        <v>22.328590702808718</v>
      </c>
      <c r="K9" s="860"/>
      <c r="L9" s="423"/>
    </row>
    <row r="10" spans="1:13" s="867" customFormat="1" ht="17.25" customHeight="1" x14ac:dyDescent="0.2">
      <c r="A10" s="864"/>
      <c r="B10" s="865"/>
      <c r="C10" s="858" t="s">
        <v>360</v>
      </c>
      <c r="D10" s="866"/>
      <c r="E10" s="866"/>
      <c r="F10" s="1194">
        <v>170</v>
      </c>
      <c r="G10" s="1195">
        <v>30.141843971631204</v>
      </c>
      <c r="H10" s="1196">
        <v>3501</v>
      </c>
      <c r="I10" s="1197">
        <v>40.9138716840014</v>
      </c>
      <c r="J10" s="1197">
        <v>32.34990002856329</v>
      </c>
      <c r="K10" s="583"/>
      <c r="L10" s="864"/>
    </row>
    <row r="11" spans="1:13" s="867" customFormat="1" ht="17.25" customHeight="1" x14ac:dyDescent="0.2">
      <c r="A11" s="864"/>
      <c r="B11" s="865"/>
      <c r="C11" s="858" t="s">
        <v>361</v>
      </c>
      <c r="D11" s="866"/>
      <c r="E11" s="866"/>
      <c r="F11" s="1194">
        <v>6821</v>
      </c>
      <c r="G11" s="1195">
        <v>20.735674114607082</v>
      </c>
      <c r="H11" s="1196">
        <v>214565</v>
      </c>
      <c r="I11" s="1197">
        <v>36.600697334843538</v>
      </c>
      <c r="J11" s="1197">
        <v>35.466991354601184</v>
      </c>
      <c r="K11" s="583"/>
      <c r="L11" s="864"/>
    </row>
    <row r="12" spans="1:13" s="425" customFormat="1" ht="24" customHeight="1" x14ac:dyDescent="0.2">
      <c r="A12" s="423"/>
      <c r="B12" s="582"/>
      <c r="C12" s="868"/>
      <c r="D12" s="861" t="s">
        <v>469</v>
      </c>
      <c r="E12" s="861"/>
      <c r="F12" s="1198">
        <v>1222</v>
      </c>
      <c r="G12" s="1199">
        <v>21.141868512110726</v>
      </c>
      <c r="H12" s="1200">
        <v>37022</v>
      </c>
      <c r="I12" s="1201">
        <v>41.682522883617246</v>
      </c>
      <c r="J12" s="1201">
        <v>21.466236291934472</v>
      </c>
      <c r="K12" s="860"/>
      <c r="L12" s="423"/>
    </row>
    <row r="13" spans="1:13" s="425" customFormat="1" ht="24" customHeight="1" x14ac:dyDescent="0.2">
      <c r="A13" s="423"/>
      <c r="B13" s="582"/>
      <c r="C13" s="868"/>
      <c r="D13" s="861" t="s">
        <v>470</v>
      </c>
      <c r="E13" s="861"/>
      <c r="F13" s="1198">
        <v>941</v>
      </c>
      <c r="G13" s="1199">
        <v>12.761052346080826</v>
      </c>
      <c r="H13" s="1200">
        <v>25781</v>
      </c>
      <c r="I13" s="1201">
        <v>15.445586076745601</v>
      </c>
      <c r="J13" s="1201">
        <v>42.963383887358866</v>
      </c>
      <c r="K13" s="860"/>
      <c r="L13" s="423"/>
    </row>
    <row r="14" spans="1:13" s="425" customFormat="1" ht="18" customHeight="1" x14ac:dyDescent="0.2">
      <c r="A14" s="423"/>
      <c r="B14" s="582"/>
      <c r="C14" s="868"/>
      <c r="D14" s="861" t="s">
        <v>471</v>
      </c>
      <c r="E14" s="861"/>
      <c r="F14" s="1198">
        <v>335</v>
      </c>
      <c r="G14" s="1199">
        <v>20.640788662969808</v>
      </c>
      <c r="H14" s="1200">
        <v>10343</v>
      </c>
      <c r="I14" s="1201">
        <v>43.733615221987314</v>
      </c>
      <c r="J14" s="1201">
        <v>37.084694962776773</v>
      </c>
      <c r="K14" s="860"/>
      <c r="L14" s="423"/>
    </row>
    <row r="15" spans="1:13" s="425" customFormat="1" ht="24" customHeight="1" x14ac:dyDescent="0.2">
      <c r="A15" s="423"/>
      <c r="B15" s="582"/>
      <c r="C15" s="868"/>
      <c r="D15" s="861" t="s">
        <v>472</v>
      </c>
      <c r="E15" s="861"/>
      <c r="F15" s="1198">
        <v>218</v>
      </c>
      <c r="G15" s="1199">
        <v>42.913385826771652</v>
      </c>
      <c r="H15" s="1200">
        <v>8644</v>
      </c>
      <c r="I15" s="1201">
        <v>64.454552233241373</v>
      </c>
      <c r="J15" s="1201">
        <v>38.871240166589537</v>
      </c>
      <c r="K15" s="860"/>
      <c r="L15" s="423"/>
    </row>
    <row r="16" spans="1:13" s="425" customFormat="1" ht="17.25" customHeight="1" x14ac:dyDescent="0.2">
      <c r="A16" s="423"/>
      <c r="B16" s="582"/>
      <c r="C16" s="868"/>
      <c r="D16" s="861" t="s">
        <v>405</v>
      </c>
      <c r="E16" s="861"/>
      <c r="F16" s="1198">
        <v>63</v>
      </c>
      <c r="G16" s="1199">
        <v>64.948453608247419</v>
      </c>
      <c r="H16" s="1200">
        <v>4940</v>
      </c>
      <c r="I16" s="1201">
        <v>76.95902788596355</v>
      </c>
      <c r="J16" s="1201">
        <v>41.499999999999986</v>
      </c>
      <c r="K16" s="860"/>
      <c r="L16" s="423"/>
    </row>
    <row r="17" spans="1:12" s="425" customFormat="1" ht="17.25" customHeight="1" x14ac:dyDescent="0.2">
      <c r="A17" s="423"/>
      <c r="B17" s="582"/>
      <c r="C17" s="868"/>
      <c r="D17" s="861" t="s">
        <v>406</v>
      </c>
      <c r="E17" s="861"/>
      <c r="F17" s="1198">
        <v>302</v>
      </c>
      <c r="G17" s="1199">
        <v>42.119944211994422</v>
      </c>
      <c r="H17" s="1200">
        <v>14283</v>
      </c>
      <c r="I17" s="1201">
        <v>60.750287099655473</v>
      </c>
      <c r="J17" s="1201">
        <v>42.355107470419362</v>
      </c>
      <c r="K17" s="860"/>
      <c r="L17" s="423"/>
    </row>
    <row r="18" spans="1:12" s="425" customFormat="1" ht="17.25" customHeight="1" x14ac:dyDescent="0.2">
      <c r="A18" s="423"/>
      <c r="B18" s="582"/>
      <c r="C18" s="868"/>
      <c r="D18" s="861" t="s">
        <v>407</v>
      </c>
      <c r="E18" s="861"/>
      <c r="F18" s="1198">
        <v>477</v>
      </c>
      <c r="G18" s="1199">
        <v>23.462862764387605</v>
      </c>
      <c r="H18" s="1200">
        <v>12186</v>
      </c>
      <c r="I18" s="1201">
        <v>34.944941500344115</v>
      </c>
      <c r="J18" s="1201">
        <v>32.629082553750173</v>
      </c>
      <c r="K18" s="860"/>
      <c r="L18" s="423"/>
    </row>
    <row r="19" spans="1:12" s="425" customFormat="1" ht="17.25" customHeight="1" x14ac:dyDescent="0.2">
      <c r="A19" s="423"/>
      <c r="B19" s="582"/>
      <c r="C19" s="868"/>
      <c r="D19" s="861" t="s">
        <v>473</v>
      </c>
      <c r="E19" s="861"/>
      <c r="F19" s="1198">
        <v>1375</v>
      </c>
      <c r="G19" s="1199">
        <v>23.230275384355465</v>
      </c>
      <c r="H19" s="1200">
        <v>29405</v>
      </c>
      <c r="I19" s="1201">
        <v>39.327796279206623</v>
      </c>
      <c r="J19" s="1201">
        <v>34.893895595987132</v>
      </c>
      <c r="K19" s="860"/>
      <c r="L19" s="423"/>
    </row>
    <row r="20" spans="1:12" s="425" customFormat="1" ht="36.75" customHeight="1" x14ac:dyDescent="0.2">
      <c r="A20" s="423"/>
      <c r="B20" s="582"/>
      <c r="C20" s="868"/>
      <c r="D20" s="861" t="s">
        <v>474</v>
      </c>
      <c r="E20" s="861"/>
      <c r="F20" s="1198">
        <v>814</v>
      </c>
      <c r="G20" s="1199">
        <v>19.790906880622416</v>
      </c>
      <c r="H20" s="1200">
        <v>30655</v>
      </c>
      <c r="I20" s="1201">
        <v>48.415882241455556</v>
      </c>
      <c r="J20" s="1201">
        <v>35.265340075028611</v>
      </c>
      <c r="K20" s="860"/>
      <c r="L20" s="423"/>
    </row>
    <row r="21" spans="1:12" s="425" customFormat="1" ht="23.25" customHeight="1" x14ac:dyDescent="0.2">
      <c r="A21" s="423"/>
      <c r="B21" s="582"/>
      <c r="C21" s="868"/>
      <c r="D21" s="861" t="s">
        <v>475</v>
      </c>
      <c r="E21" s="861"/>
      <c r="F21" s="1198">
        <v>196</v>
      </c>
      <c r="G21" s="1199">
        <v>42.79475982532751</v>
      </c>
      <c r="H21" s="1200">
        <v>21938</v>
      </c>
      <c r="I21" s="1201">
        <v>72.162099930923333</v>
      </c>
      <c r="J21" s="1201">
        <v>50.157398121980158</v>
      </c>
      <c r="K21" s="860"/>
      <c r="L21" s="423"/>
    </row>
    <row r="22" spans="1:12" s="425" customFormat="1" ht="18" customHeight="1" x14ac:dyDescent="0.2">
      <c r="A22" s="423"/>
      <c r="B22" s="582"/>
      <c r="C22" s="868"/>
      <c r="D22" s="874" t="s">
        <v>476</v>
      </c>
      <c r="E22" s="861"/>
      <c r="F22" s="1198">
        <v>878</v>
      </c>
      <c r="G22" s="1199">
        <v>15.729129344321032</v>
      </c>
      <c r="H22" s="1200">
        <v>19368</v>
      </c>
      <c r="I22" s="1201">
        <v>32.20003657583667</v>
      </c>
      <c r="J22" s="1201">
        <v>29.584365964477566</v>
      </c>
      <c r="K22" s="860"/>
      <c r="L22" s="423"/>
    </row>
    <row r="23" spans="1:12" s="872" customFormat="1" ht="18" customHeight="1" x14ac:dyDescent="0.2">
      <c r="A23" s="869"/>
      <c r="B23" s="870"/>
      <c r="C23" s="858" t="s">
        <v>477</v>
      </c>
      <c r="D23" s="861"/>
      <c r="E23" s="861"/>
      <c r="F23" s="1202">
        <v>100</v>
      </c>
      <c r="G23" s="1203">
        <v>51.813471502590666</v>
      </c>
      <c r="H23" s="1196">
        <v>5617</v>
      </c>
      <c r="I23" s="1197">
        <v>88.192808918197514</v>
      </c>
      <c r="J23" s="1197">
        <v>41.840840306213295</v>
      </c>
      <c r="K23" s="871"/>
      <c r="L23" s="869"/>
    </row>
    <row r="24" spans="1:12" s="872" customFormat="1" ht="18" customHeight="1" x14ac:dyDescent="0.2">
      <c r="A24" s="869"/>
      <c r="B24" s="870"/>
      <c r="C24" s="858" t="s">
        <v>362</v>
      </c>
      <c r="D24" s="861"/>
      <c r="E24" s="861"/>
      <c r="F24" s="1202">
        <v>304</v>
      </c>
      <c r="G24" s="1203">
        <v>47.723704866562009</v>
      </c>
      <c r="H24" s="1196">
        <v>13674</v>
      </c>
      <c r="I24" s="1197">
        <v>65.997393696606977</v>
      </c>
      <c r="J24" s="1197">
        <v>35.314904197747509</v>
      </c>
      <c r="K24" s="871"/>
      <c r="L24" s="869"/>
    </row>
    <row r="25" spans="1:12" s="872" customFormat="1" ht="18" customHeight="1" x14ac:dyDescent="0.2">
      <c r="A25" s="869"/>
      <c r="B25" s="870"/>
      <c r="C25" s="858" t="s">
        <v>363</v>
      </c>
      <c r="D25" s="861"/>
      <c r="E25" s="861"/>
      <c r="F25" s="1202">
        <v>3901</v>
      </c>
      <c r="G25" s="1203">
        <v>14.123311972774339</v>
      </c>
      <c r="H25" s="1196">
        <v>51584</v>
      </c>
      <c r="I25" s="1197">
        <v>25.774988507584993</v>
      </c>
      <c r="J25" s="1197">
        <v>33.092199131513574</v>
      </c>
      <c r="K25" s="871"/>
      <c r="L25" s="869"/>
    </row>
    <row r="26" spans="1:12" s="872" customFormat="1" ht="18" customHeight="1" x14ac:dyDescent="0.2">
      <c r="A26" s="869"/>
      <c r="B26" s="870"/>
      <c r="C26" s="875" t="s">
        <v>364</v>
      </c>
      <c r="D26" s="874"/>
      <c r="E26" s="874"/>
      <c r="F26" s="1202">
        <v>11868</v>
      </c>
      <c r="G26" s="1203">
        <v>15.992884864165587</v>
      </c>
      <c r="H26" s="1196">
        <v>201903</v>
      </c>
      <c r="I26" s="1197">
        <v>39.194994632391619</v>
      </c>
      <c r="J26" s="1197">
        <v>30.496718721365976</v>
      </c>
      <c r="K26" s="871"/>
      <c r="L26" s="869"/>
    </row>
    <row r="27" spans="1:12" s="872" customFormat="1" ht="22.5" customHeight="1" x14ac:dyDescent="0.2">
      <c r="A27" s="869"/>
      <c r="B27" s="870"/>
      <c r="C27" s="873"/>
      <c r="D27" s="874" t="s">
        <v>478</v>
      </c>
      <c r="E27" s="874"/>
      <c r="F27" s="1204">
        <v>1974</v>
      </c>
      <c r="G27" s="1205">
        <v>16.575699051137796</v>
      </c>
      <c r="H27" s="1200">
        <v>16582</v>
      </c>
      <c r="I27" s="1201">
        <v>25.563469305953813</v>
      </c>
      <c r="J27" s="1201">
        <v>30.973947654082707</v>
      </c>
      <c r="K27" s="871"/>
      <c r="L27" s="869"/>
    </row>
    <row r="28" spans="1:12" s="872" customFormat="1" ht="17.25" customHeight="1" x14ac:dyDescent="0.2">
      <c r="A28" s="869"/>
      <c r="B28" s="870"/>
      <c r="C28" s="873"/>
      <c r="D28" s="874" t="s">
        <v>479</v>
      </c>
      <c r="E28" s="874"/>
      <c r="F28" s="1204">
        <v>3952</v>
      </c>
      <c r="G28" s="1205">
        <v>18.648546621366556</v>
      </c>
      <c r="H28" s="1200">
        <v>51252</v>
      </c>
      <c r="I28" s="1201">
        <v>31.166311948920644</v>
      </c>
      <c r="J28" s="1201">
        <v>31.148072270350358</v>
      </c>
      <c r="K28" s="871"/>
      <c r="L28" s="869"/>
    </row>
    <row r="29" spans="1:12" s="872" customFormat="1" ht="17.25" customHeight="1" x14ac:dyDescent="0.2">
      <c r="A29" s="869"/>
      <c r="B29" s="870"/>
      <c r="C29" s="873"/>
      <c r="D29" s="874" t="s">
        <v>480</v>
      </c>
      <c r="E29" s="874"/>
      <c r="F29" s="1204">
        <v>5942</v>
      </c>
      <c r="G29" s="1205">
        <v>14.454959009414456</v>
      </c>
      <c r="H29" s="1200">
        <v>134069</v>
      </c>
      <c r="I29" s="1201">
        <v>46.9082715500803</v>
      </c>
      <c r="J29" s="1201">
        <v>30.188693881508463</v>
      </c>
      <c r="K29" s="871"/>
      <c r="L29" s="869"/>
    </row>
    <row r="30" spans="1:12" s="872" customFormat="1" ht="17.25" customHeight="1" x14ac:dyDescent="0.2">
      <c r="A30" s="869"/>
      <c r="B30" s="870"/>
      <c r="C30" s="875" t="s">
        <v>365</v>
      </c>
      <c r="D30" s="876"/>
      <c r="E30" s="876"/>
      <c r="F30" s="1202">
        <v>2029</v>
      </c>
      <c r="G30" s="1203">
        <v>19.083897667419112</v>
      </c>
      <c r="H30" s="1196">
        <v>61688</v>
      </c>
      <c r="I30" s="1197">
        <v>46.859712558111269</v>
      </c>
      <c r="J30" s="1197">
        <v>29.194786668395668</v>
      </c>
      <c r="K30" s="871"/>
      <c r="L30" s="869"/>
    </row>
    <row r="31" spans="1:12" s="872" customFormat="1" ht="17.25" customHeight="1" x14ac:dyDescent="0.2">
      <c r="A31" s="869"/>
      <c r="B31" s="870"/>
      <c r="C31" s="875" t="s">
        <v>366</v>
      </c>
      <c r="D31" s="862"/>
      <c r="E31" s="862"/>
      <c r="F31" s="1202">
        <v>3273</v>
      </c>
      <c r="G31" s="1203">
        <v>10.503176946280727</v>
      </c>
      <c r="H31" s="1196">
        <v>53902</v>
      </c>
      <c r="I31" s="1197">
        <v>28.414937584345481</v>
      </c>
      <c r="J31" s="1197">
        <v>34.43569811880824</v>
      </c>
      <c r="K31" s="871"/>
      <c r="L31" s="869"/>
    </row>
    <row r="32" spans="1:12" s="872" customFormat="1" ht="17.25" customHeight="1" x14ac:dyDescent="0.2">
      <c r="A32" s="869"/>
      <c r="B32" s="870"/>
      <c r="C32" s="875" t="s">
        <v>481</v>
      </c>
      <c r="D32" s="862"/>
      <c r="E32" s="862"/>
      <c r="F32" s="1202">
        <v>1110</v>
      </c>
      <c r="G32" s="1203">
        <v>23.937890877722666</v>
      </c>
      <c r="H32" s="1196">
        <v>36443</v>
      </c>
      <c r="I32" s="1197">
        <v>50.533862111043312</v>
      </c>
      <c r="J32" s="1197">
        <v>39.91479845237717</v>
      </c>
      <c r="K32" s="871"/>
      <c r="L32" s="869"/>
    </row>
    <row r="33" spans="1:31" s="872" customFormat="1" ht="17.25" customHeight="1" x14ac:dyDescent="0.2">
      <c r="A33" s="869"/>
      <c r="B33" s="870"/>
      <c r="C33" s="875" t="s">
        <v>367</v>
      </c>
      <c r="D33" s="877"/>
      <c r="E33" s="877"/>
      <c r="F33" s="1202">
        <v>1063</v>
      </c>
      <c r="G33" s="1203">
        <v>28.92517006802721</v>
      </c>
      <c r="H33" s="1196">
        <v>61641</v>
      </c>
      <c r="I33" s="1197">
        <v>75.524706862540896</v>
      </c>
      <c r="J33" s="1197">
        <v>30.898720007786945</v>
      </c>
      <c r="K33" s="871"/>
      <c r="L33" s="869">
        <v>607</v>
      </c>
    </row>
    <row r="34" spans="1:31" s="872" customFormat="1" ht="17.25" customHeight="1" x14ac:dyDescent="0.2">
      <c r="A34" s="869"/>
      <c r="B34" s="870"/>
      <c r="C34" s="875" t="s">
        <v>368</v>
      </c>
      <c r="D34" s="878"/>
      <c r="E34" s="878"/>
      <c r="F34" s="1202">
        <v>732</v>
      </c>
      <c r="G34" s="1203">
        <v>11.573122529644268</v>
      </c>
      <c r="H34" s="1196">
        <v>2585</v>
      </c>
      <c r="I34" s="1197">
        <v>12.744663018291181</v>
      </c>
      <c r="J34" s="1197">
        <v>30.394197292069666</v>
      </c>
      <c r="K34" s="871"/>
      <c r="L34" s="869"/>
    </row>
    <row r="35" spans="1:31" s="872" customFormat="1" ht="17.25" customHeight="1" x14ac:dyDescent="0.2">
      <c r="A35" s="869"/>
      <c r="B35" s="870"/>
      <c r="C35" s="858" t="s">
        <v>482</v>
      </c>
      <c r="D35" s="879"/>
      <c r="E35" s="879"/>
      <c r="F35" s="1202">
        <v>6162</v>
      </c>
      <c r="G35" s="1203">
        <v>28.759451134136093</v>
      </c>
      <c r="H35" s="1196">
        <v>52023</v>
      </c>
      <c r="I35" s="1197">
        <v>43.169748066518402</v>
      </c>
      <c r="J35" s="1197">
        <v>42.169213617054254</v>
      </c>
      <c r="K35" s="871"/>
      <c r="L35" s="869"/>
    </row>
    <row r="36" spans="1:31" s="872" customFormat="1" ht="17.25" customHeight="1" x14ac:dyDescent="0.2">
      <c r="A36" s="869"/>
      <c r="B36" s="870"/>
      <c r="C36" s="858" t="s">
        <v>483</v>
      </c>
      <c r="D36" s="863"/>
      <c r="E36" s="863"/>
      <c r="F36" s="1202">
        <v>1474</v>
      </c>
      <c r="G36" s="1203">
        <v>19.817155149233663</v>
      </c>
      <c r="H36" s="1196">
        <v>85665</v>
      </c>
      <c r="I36" s="1197">
        <v>35.214683575524639</v>
      </c>
      <c r="J36" s="1197">
        <v>25.784462732737907</v>
      </c>
      <c r="K36" s="871"/>
      <c r="L36" s="869"/>
    </row>
    <row r="37" spans="1:31" s="872" customFormat="1" ht="17.25" customHeight="1" x14ac:dyDescent="0.2">
      <c r="A37" s="869"/>
      <c r="B37" s="870"/>
      <c r="C37" s="858" t="s">
        <v>484</v>
      </c>
      <c r="D37" s="416"/>
      <c r="E37" s="863"/>
      <c r="F37" s="1202">
        <v>168</v>
      </c>
      <c r="G37" s="1203">
        <v>28.046744574290482</v>
      </c>
      <c r="H37" s="1196">
        <v>3469</v>
      </c>
      <c r="I37" s="1197">
        <v>31.819849568886443</v>
      </c>
      <c r="J37" s="1197">
        <v>58.146439896223654</v>
      </c>
      <c r="K37" s="871"/>
      <c r="L37" s="869"/>
      <c r="M37" s="1206"/>
      <c r="N37" s="1206"/>
      <c r="O37" s="1206"/>
      <c r="P37" s="1206"/>
      <c r="Q37" s="1206"/>
      <c r="R37" s="1206"/>
      <c r="S37" s="1206"/>
      <c r="T37" s="1206"/>
      <c r="U37" s="1206"/>
      <c r="V37" s="1206"/>
      <c r="W37" s="1206"/>
      <c r="X37" s="1206"/>
      <c r="Y37" s="1206"/>
      <c r="Z37" s="1206"/>
      <c r="AA37" s="1206"/>
      <c r="AB37" s="1206"/>
      <c r="AC37" s="1206"/>
      <c r="AD37" s="1206"/>
      <c r="AE37" s="1206"/>
    </row>
    <row r="38" spans="1:31" s="872" customFormat="1" ht="17.25" customHeight="1" x14ac:dyDescent="0.2">
      <c r="A38" s="869"/>
      <c r="B38" s="870"/>
      <c r="C38" s="875" t="s">
        <v>369</v>
      </c>
      <c r="D38" s="861"/>
      <c r="E38" s="861"/>
      <c r="F38" s="1202">
        <v>972</v>
      </c>
      <c r="G38" s="1203">
        <v>25.565491846396633</v>
      </c>
      <c r="H38" s="1196">
        <v>15727</v>
      </c>
      <c r="I38" s="1197">
        <v>30.138167602475903</v>
      </c>
      <c r="J38" s="1197">
        <v>30.443186876073167</v>
      </c>
      <c r="K38" s="871"/>
      <c r="L38" s="869"/>
      <c r="M38" s="1206"/>
      <c r="N38" s="1206"/>
      <c r="O38" s="1206"/>
      <c r="P38" s="1206"/>
      <c r="Q38" s="1206"/>
      <c r="R38" s="1206"/>
      <c r="S38" s="1206"/>
      <c r="T38" s="1206"/>
      <c r="U38" s="1206"/>
      <c r="V38" s="1206"/>
      <c r="W38" s="1206"/>
      <c r="X38" s="1206"/>
      <c r="Y38" s="1206"/>
      <c r="Z38" s="1206"/>
      <c r="AA38" s="1206"/>
      <c r="AB38" s="1206"/>
      <c r="AC38" s="1206"/>
      <c r="AD38" s="1206"/>
      <c r="AE38" s="1206"/>
    </row>
    <row r="39" spans="1:31" s="872" customFormat="1" ht="17.25" customHeight="1" x14ac:dyDescent="0.2">
      <c r="A39" s="869"/>
      <c r="B39" s="870"/>
      <c r="C39" s="875" t="s">
        <v>370</v>
      </c>
      <c r="D39" s="861"/>
      <c r="E39" s="861"/>
      <c r="F39" s="1202">
        <v>3706</v>
      </c>
      <c r="G39" s="1203">
        <v>25.062554946912829</v>
      </c>
      <c r="H39" s="1196">
        <v>82333</v>
      </c>
      <c r="I39" s="1197">
        <v>35.919081398494015</v>
      </c>
      <c r="J39" s="1197">
        <v>39.394179733521327</v>
      </c>
      <c r="K39" s="871"/>
      <c r="L39" s="869"/>
      <c r="M39" s="1206"/>
      <c r="N39" s="1206"/>
      <c r="O39" s="1206"/>
      <c r="P39" s="1206"/>
      <c r="Q39" s="1206"/>
      <c r="R39" s="1206"/>
      <c r="S39" s="1206"/>
      <c r="T39" s="1206"/>
      <c r="U39" s="1206"/>
      <c r="V39" s="1206"/>
      <c r="W39" s="1206"/>
      <c r="X39" s="1206"/>
      <c r="Y39" s="1206"/>
      <c r="Z39" s="1206"/>
      <c r="AA39" s="1206"/>
      <c r="AB39" s="1206"/>
      <c r="AC39" s="1206"/>
      <c r="AD39" s="1206"/>
      <c r="AE39" s="1206"/>
    </row>
    <row r="40" spans="1:31" s="872" customFormat="1" ht="17.25" customHeight="1" x14ac:dyDescent="0.2">
      <c r="A40" s="869"/>
      <c r="B40" s="870"/>
      <c r="C40" s="875" t="s">
        <v>485</v>
      </c>
      <c r="D40" s="859"/>
      <c r="E40" s="859"/>
      <c r="F40" s="1202">
        <v>419</v>
      </c>
      <c r="G40" s="1203">
        <v>13.573048266925818</v>
      </c>
      <c r="H40" s="1196">
        <v>4554</v>
      </c>
      <c r="I40" s="1197">
        <v>22.562425683709868</v>
      </c>
      <c r="J40" s="1197">
        <v>35.903820816864247</v>
      </c>
      <c r="K40" s="871"/>
      <c r="L40" s="869"/>
      <c r="M40" s="1206"/>
      <c r="N40" s="1206"/>
      <c r="O40" s="1206"/>
      <c r="P40" s="1206"/>
      <c r="Q40" s="1206"/>
      <c r="R40" s="1206"/>
      <c r="S40" s="1206"/>
      <c r="T40" s="1206"/>
      <c r="U40" s="1206"/>
      <c r="V40" s="1206"/>
      <c r="W40" s="1206"/>
      <c r="X40" s="1206"/>
      <c r="Y40" s="1206"/>
      <c r="Z40" s="1206"/>
      <c r="AA40" s="1206"/>
      <c r="AB40" s="1206"/>
      <c r="AC40" s="1206"/>
      <c r="AD40" s="1206"/>
      <c r="AE40" s="1206"/>
    </row>
    <row r="41" spans="1:31" s="872" customFormat="1" ht="17.25" customHeight="1" x14ac:dyDescent="0.2">
      <c r="A41" s="869"/>
      <c r="B41" s="870"/>
      <c r="C41" s="875" t="s">
        <v>371</v>
      </c>
      <c r="D41" s="859"/>
      <c r="E41" s="859"/>
      <c r="F41" s="1202">
        <v>2068</v>
      </c>
      <c r="G41" s="1203">
        <v>15.415579575102498</v>
      </c>
      <c r="H41" s="1196">
        <v>17610</v>
      </c>
      <c r="I41" s="1197">
        <v>24.779433492338214</v>
      </c>
      <c r="J41" s="1197">
        <v>32.572288472458702</v>
      </c>
      <c r="K41" s="871"/>
      <c r="L41" s="869"/>
      <c r="M41" s="1206"/>
      <c r="N41" s="1206"/>
      <c r="O41" s="1206"/>
      <c r="P41" s="1206"/>
      <c r="Q41" s="1206"/>
      <c r="R41" s="1206"/>
      <c r="S41" s="1206"/>
      <c r="T41" s="1206"/>
      <c r="U41" s="1206"/>
      <c r="V41" s="1206"/>
      <c r="W41" s="1206"/>
      <c r="X41" s="1206"/>
      <c r="Y41" s="1206"/>
      <c r="Z41" s="1206"/>
      <c r="AA41" s="1206"/>
      <c r="AB41" s="1206"/>
      <c r="AC41" s="1206"/>
      <c r="AD41" s="1206"/>
      <c r="AE41" s="1206"/>
    </row>
    <row r="42" spans="1:31" s="596" customFormat="1" ht="17.25" customHeight="1" x14ac:dyDescent="0.2">
      <c r="A42" s="869"/>
      <c r="B42" s="870"/>
      <c r="C42" s="875" t="s">
        <v>408</v>
      </c>
      <c r="D42" s="859"/>
      <c r="E42" s="859"/>
      <c r="F42" s="1207">
        <v>8</v>
      </c>
      <c r="G42" s="1203">
        <v>53.333333333333336</v>
      </c>
      <c r="H42" s="1196">
        <v>3</v>
      </c>
      <c r="I42" s="1197">
        <v>3.225806451612903</v>
      </c>
      <c r="J42" s="1197">
        <v>166.66666666666666</v>
      </c>
      <c r="K42" s="871"/>
      <c r="L42" s="869"/>
      <c r="M42" s="1208"/>
      <c r="N42" s="1208"/>
      <c r="O42" s="1208"/>
      <c r="P42" s="1208"/>
      <c r="Q42" s="1208"/>
      <c r="R42" s="1208"/>
      <c r="S42" s="1208"/>
      <c r="T42" s="1208"/>
      <c r="U42" s="1208"/>
      <c r="V42" s="1208"/>
      <c r="W42" s="1208"/>
      <c r="X42" s="1208"/>
      <c r="Y42" s="1208"/>
      <c r="Z42" s="1208"/>
      <c r="AA42" s="1208"/>
      <c r="AB42" s="1208"/>
      <c r="AC42" s="1208"/>
      <c r="AD42" s="1208"/>
      <c r="AE42" s="1208"/>
    </row>
    <row r="43" spans="1:31" s="446" customFormat="1" ht="13.5" customHeight="1" x14ac:dyDescent="0.2">
      <c r="A43" s="594"/>
      <c r="B43" s="595"/>
      <c r="C43" s="605" t="s">
        <v>486</v>
      </c>
      <c r="D43" s="606"/>
      <c r="E43" s="606"/>
      <c r="F43" s="1209"/>
      <c r="G43" s="1209"/>
      <c r="H43" s="1209"/>
      <c r="I43" s="1209"/>
      <c r="J43" s="1210"/>
      <c r="K43" s="1211"/>
      <c r="L43" s="594"/>
      <c r="M43" s="600"/>
      <c r="N43" s="600"/>
      <c r="O43" s="600"/>
      <c r="P43" s="600"/>
      <c r="Q43" s="600"/>
      <c r="R43" s="600"/>
      <c r="S43" s="600"/>
      <c r="T43" s="600"/>
      <c r="U43" s="600"/>
      <c r="V43" s="600"/>
      <c r="W43" s="600"/>
      <c r="X43" s="600"/>
      <c r="Y43" s="600"/>
      <c r="Z43" s="600"/>
      <c r="AA43" s="600"/>
      <c r="AB43" s="600"/>
      <c r="AC43" s="600"/>
      <c r="AD43" s="600"/>
      <c r="AE43" s="600"/>
    </row>
    <row r="44" spans="1:31" ht="39" customHeight="1" x14ac:dyDescent="0.2">
      <c r="A44" s="411"/>
      <c r="B44" s="479"/>
      <c r="C44" s="1553" t="s">
        <v>487</v>
      </c>
      <c r="D44" s="1553"/>
      <c r="E44" s="1553"/>
      <c r="F44" s="1553"/>
      <c r="G44" s="1553"/>
      <c r="H44" s="1553"/>
      <c r="I44" s="1553"/>
      <c r="J44" s="1553"/>
      <c r="K44" s="1553"/>
      <c r="L44" s="156"/>
      <c r="M44" s="157"/>
      <c r="N44" s="157"/>
      <c r="O44" s="157"/>
      <c r="P44" s="157"/>
      <c r="Q44" s="157"/>
      <c r="R44" s="157"/>
      <c r="S44" s="1212"/>
      <c r="T44" s="441"/>
      <c r="U44" s="441"/>
      <c r="V44" s="441"/>
      <c r="W44" s="1213"/>
      <c r="X44" s="441"/>
      <c r="Y44" s="441"/>
      <c r="Z44" s="441"/>
      <c r="AA44" s="441"/>
      <c r="AB44" s="441"/>
      <c r="AC44" s="441"/>
      <c r="AD44" s="441"/>
      <c r="AE44" s="441"/>
    </row>
    <row r="45" spans="1:31" s="446" customFormat="1" ht="13.5" customHeight="1" x14ac:dyDescent="0.2">
      <c r="A45" s="442"/>
      <c r="B45" s="599">
        <v>12</v>
      </c>
      <c r="C45" s="1564">
        <v>42522</v>
      </c>
      <c r="D45" s="1564"/>
      <c r="E45" s="1181"/>
      <c r="F45" s="156"/>
      <c r="G45" s="156"/>
      <c r="H45" s="156"/>
      <c r="I45" s="156"/>
      <c r="J45" s="156"/>
      <c r="K45" s="598"/>
      <c r="L45" s="442"/>
      <c r="M45" s="600"/>
      <c r="N45" s="600"/>
      <c r="O45" s="600"/>
      <c r="P45" s="600"/>
      <c r="Q45" s="600"/>
      <c r="R45" s="600"/>
      <c r="S45" s="600"/>
      <c r="T45" s="600"/>
      <c r="U45" s="600"/>
      <c r="V45" s="600"/>
      <c r="W45" s="600"/>
      <c r="X45" s="600"/>
      <c r="Y45" s="600"/>
      <c r="Z45" s="600"/>
      <c r="AA45" s="600"/>
      <c r="AB45" s="600"/>
      <c r="AC45" s="600"/>
      <c r="AD45" s="600"/>
      <c r="AE45" s="600"/>
    </row>
    <row r="46" spans="1:31" x14ac:dyDescent="0.2">
      <c r="A46" s="600"/>
      <c r="B46" s="601"/>
      <c r="C46" s="602"/>
      <c r="D46" s="157"/>
      <c r="E46" s="157"/>
      <c r="F46" s="157"/>
      <c r="G46" s="157"/>
      <c r="H46" s="157"/>
      <c r="I46" s="157"/>
      <c r="J46" s="157"/>
      <c r="K46" s="603"/>
      <c r="L46" s="600"/>
      <c r="M46" s="1214"/>
      <c r="N46" s="441"/>
      <c r="O46" s="441"/>
      <c r="P46" s="441"/>
      <c r="Q46" s="441"/>
      <c r="R46" s="441"/>
      <c r="S46" s="441"/>
      <c r="T46" s="441"/>
      <c r="U46" s="441"/>
      <c r="V46" s="441"/>
      <c r="W46" s="441"/>
      <c r="X46" s="441"/>
      <c r="Y46" s="441"/>
      <c r="Z46" s="441"/>
      <c r="AA46" s="441"/>
      <c r="AB46" s="441"/>
      <c r="AC46" s="441"/>
      <c r="AD46" s="441"/>
      <c r="AE46" s="441"/>
    </row>
    <row r="47" spans="1:31" x14ac:dyDescent="0.2">
      <c r="A47" s="441"/>
      <c r="B47" s="441"/>
      <c r="C47" s="441"/>
      <c r="D47" s="441"/>
      <c r="E47" s="441"/>
      <c r="F47" s="1215"/>
      <c r="G47" s="1215"/>
      <c r="H47" s="1215"/>
      <c r="I47" s="1215"/>
      <c r="J47" s="1216"/>
      <c r="K47" s="1214"/>
      <c r="L47" s="1217"/>
      <c r="M47" s="1214"/>
      <c r="N47" s="441"/>
      <c r="O47" s="441"/>
      <c r="P47" s="441"/>
      <c r="Q47" s="441"/>
      <c r="R47" s="441"/>
      <c r="S47" s="441"/>
      <c r="T47" s="441"/>
      <c r="U47" s="441"/>
      <c r="V47" s="441"/>
      <c r="W47" s="441"/>
      <c r="X47" s="441"/>
      <c r="Y47" s="441"/>
      <c r="Z47" s="441"/>
      <c r="AA47" s="441"/>
      <c r="AB47" s="441"/>
      <c r="AC47" s="441"/>
      <c r="AD47" s="441"/>
      <c r="AE47" s="441"/>
    </row>
    <row r="48" spans="1:31" x14ac:dyDescent="0.2">
      <c r="J48" s="1214"/>
      <c r="K48" s="1214"/>
      <c r="L48" s="1214"/>
      <c r="M48" s="1214"/>
      <c r="N48" s="1218"/>
      <c r="O48" s="441"/>
      <c r="P48" s="441"/>
      <c r="Q48" s="441"/>
      <c r="R48" s="441"/>
      <c r="S48" s="441"/>
      <c r="T48" s="441"/>
      <c r="U48" s="441"/>
      <c r="V48" s="441"/>
      <c r="W48" s="441"/>
      <c r="X48" s="441"/>
      <c r="Y48" s="441"/>
      <c r="Z48" s="441"/>
      <c r="AA48" s="441"/>
      <c r="AB48" s="441"/>
      <c r="AC48" s="441"/>
      <c r="AD48" s="441"/>
      <c r="AE48" s="441"/>
    </row>
    <row r="49" spans="7:31" x14ac:dyDescent="0.2">
      <c r="J49" s="1214"/>
      <c r="K49" s="1214"/>
      <c r="L49" s="1214"/>
      <c r="M49" s="1214"/>
      <c r="N49" s="441"/>
      <c r="O49" s="441"/>
      <c r="P49" s="441"/>
      <c r="Q49" s="441"/>
      <c r="R49" s="441"/>
      <c r="S49" s="441"/>
      <c r="T49" s="441"/>
      <c r="U49" s="441"/>
      <c r="V49" s="441"/>
      <c r="W49" s="441"/>
      <c r="X49" s="441"/>
      <c r="Y49" s="441"/>
      <c r="Z49" s="441"/>
      <c r="AA49" s="441"/>
      <c r="AB49" s="441"/>
      <c r="AC49" s="441"/>
      <c r="AD49" s="441"/>
      <c r="AE49" s="441"/>
    </row>
    <row r="50" spans="7:31" x14ac:dyDescent="0.2">
      <c r="J50" s="1214"/>
      <c r="K50" s="1214"/>
      <c r="L50" s="1214"/>
      <c r="M50" s="1214"/>
      <c r="N50" s="441"/>
      <c r="O50" s="441"/>
      <c r="P50" s="441"/>
      <c r="Q50" s="441"/>
      <c r="R50" s="441"/>
      <c r="S50" s="441"/>
      <c r="T50" s="441"/>
      <c r="U50" s="441"/>
      <c r="V50" s="441"/>
      <c r="W50" s="441"/>
      <c r="X50" s="441"/>
      <c r="Y50" s="441"/>
      <c r="Z50" s="441"/>
      <c r="AA50" s="441"/>
      <c r="AB50" s="441"/>
      <c r="AC50" s="441"/>
      <c r="AD50" s="441"/>
      <c r="AE50" s="441"/>
    </row>
    <row r="51" spans="7:31" x14ac:dyDescent="0.2">
      <c r="J51" s="1214"/>
      <c r="K51" s="1214"/>
      <c r="L51" s="1214"/>
      <c r="M51" s="1214"/>
      <c r="N51" s="441"/>
      <c r="O51" s="441"/>
      <c r="P51" s="441"/>
      <c r="Q51" s="441"/>
      <c r="R51" s="441"/>
      <c r="S51" s="441"/>
      <c r="T51" s="441"/>
      <c r="U51" s="441"/>
      <c r="V51" s="441"/>
      <c r="W51" s="441"/>
      <c r="X51" s="441"/>
      <c r="Y51" s="441"/>
      <c r="Z51" s="441"/>
      <c r="AA51" s="441"/>
      <c r="AB51" s="441"/>
      <c r="AC51" s="441"/>
      <c r="AD51" s="441"/>
      <c r="AE51" s="441"/>
    </row>
    <row r="52" spans="7:31" x14ac:dyDescent="0.2">
      <c r="J52" s="1214"/>
      <c r="K52" s="1214"/>
      <c r="L52" s="1214"/>
      <c r="M52" s="1214"/>
    </row>
    <row r="53" spans="7:31" x14ac:dyDescent="0.2">
      <c r="J53" s="1214"/>
      <c r="K53" s="1214"/>
      <c r="L53" s="1214"/>
      <c r="M53" s="1214"/>
    </row>
    <row r="54" spans="7:31" x14ac:dyDescent="0.2">
      <c r="J54" s="1219"/>
      <c r="K54" s="1214"/>
      <c r="L54" s="1214"/>
      <c r="M54" s="1214"/>
    </row>
    <row r="55" spans="7:31" x14ac:dyDescent="0.2">
      <c r="J55" s="1214"/>
      <c r="K55" s="1214"/>
      <c r="L55" s="1214"/>
      <c r="M55" s="1214"/>
    </row>
    <row r="56" spans="7:31" x14ac:dyDescent="0.2">
      <c r="J56" s="1214"/>
      <c r="K56" s="1214"/>
      <c r="L56" s="1214"/>
      <c r="M56" s="1214"/>
    </row>
    <row r="57" spans="7:31" x14ac:dyDescent="0.2">
      <c r="J57" s="1214"/>
      <c r="K57" s="1214"/>
      <c r="L57" s="1214"/>
      <c r="M57" s="1214"/>
    </row>
    <row r="58" spans="7:31" x14ac:dyDescent="0.2">
      <c r="J58" s="1214"/>
      <c r="K58" s="1214"/>
      <c r="L58" s="1214"/>
    </row>
    <row r="64" spans="7:31" x14ac:dyDescent="0.2">
      <c r="G64" s="421"/>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V71"/>
  <sheetViews>
    <sheetView zoomScaleNormal="100" workbookViewId="0"/>
  </sheetViews>
  <sheetFormatPr defaultRowHeight="12.75" x14ac:dyDescent="0.2"/>
  <cols>
    <col min="1" max="1" width="1" style="178" customWidth="1"/>
    <col min="2" max="2" width="2.42578125" style="178" customWidth="1"/>
    <col min="3" max="3" width="1.85546875" style="178" customWidth="1"/>
    <col min="4" max="4" width="26.28515625" style="178" customWidth="1"/>
    <col min="5" max="5" width="7.5703125" style="178" customWidth="1"/>
    <col min="6" max="6" width="7.7109375" style="178" customWidth="1"/>
    <col min="7" max="9" width="7.5703125" style="178" customWidth="1"/>
    <col min="10" max="10" width="7.7109375" style="178" customWidth="1"/>
    <col min="11" max="13" width="7.5703125" style="178" customWidth="1"/>
    <col min="14" max="14" width="2.5703125" style="178" customWidth="1"/>
    <col min="15" max="15" width="1" style="178" customWidth="1"/>
    <col min="16" max="16384" width="9.140625" style="178"/>
  </cols>
  <sheetData>
    <row r="1" spans="1:15" ht="13.5" customHeight="1" x14ac:dyDescent="0.2">
      <c r="A1" s="177"/>
      <c r="B1" s="1580" t="s">
        <v>389</v>
      </c>
      <c r="C1" s="1580"/>
      <c r="D1" s="1580"/>
      <c r="E1" s="1580"/>
      <c r="F1" s="1580"/>
      <c r="G1" s="239"/>
      <c r="H1" s="239"/>
      <c r="I1" s="239"/>
      <c r="J1" s="239"/>
      <c r="K1" s="239"/>
      <c r="L1" s="239"/>
      <c r="M1" s="239"/>
      <c r="N1" s="239"/>
      <c r="O1" s="1160"/>
    </row>
    <row r="2" spans="1:15" ht="6" customHeight="1" x14ac:dyDescent="0.2">
      <c r="A2" s="177"/>
      <c r="B2" s="175"/>
      <c r="C2" s="175"/>
      <c r="D2" s="175"/>
      <c r="E2" s="175"/>
      <c r="F2" s="175"/>
      <c r="G2" s="175"/>
      <c r="H2" s="175"/>
      <c r="I2" s="175"/>
      <c r="J2" s="175"/>
      <c r="K2" s="175"/>
      <c r="L2" s="175"/>
      <c r="M2" s="175"/>
      <c r="N2" s="240"/>
      <c r="O2" s="1160"/>
    </row>
    <row r="3" spans="1:15" ht="19.5" customHeight="1" thickBot="1" x14ac:dyDescent="0.25">
      <c r="A3" s="177"/>
      <c r="B3" s="179"/>
      <c r="C3" s="179"/>
      <c r="D3" s="179"/>
      <c r="E3" s="179"/>
      <c r="F3" s="179"/>
      <c r="G3" s="179"/>
      <c r="H3" s="179"/>
      <c r="I3" s="179"/>
      <c r="J3" s="179"/>
      <c r="K3" s="179"/>
      <c r="L3" s="179"/>
      <c r="M3" s="1423" t="s">
        <v>70</v>
      </c>
      <c r="N3" s="241"/>
      <c r="O3" s="1160"/>
    </row>
    <row r="4" spans="1:15" s="1164" customFormat="1" ht="13.5" customHeight="1" thickBot="1" x14ac:dyDescent="0.25">
      <c r="A4" s="1161"/>
      <c r="B4" s="1162"/>
      <c r="C4" s="999" t="s">
        <v>458</v>
      </c>
      <c r="D4" s="1000"/>
      <c r="E4" s="1000"/>
      <c r="F4" s="1000"/>
      <c r="G4" s="1000"/>
      <c r="H4" s="1000"/>
      <c r="I4" s="1000"/>
      <c r="J4" s="1000"/>
      <c r="K4" s="1000"/>
      <c r="L4" s="1000"/>
      <c r="M4" s="401"/>
      <c r="N4" s="241"/>
      <c r="O4" s="1163"/>
    </row>
    <row r="5" spans="1:15" s="1168" customFormat="1" ht="4.5" customHeight="1" x14ac:dyDescent="0.2">
      <c r="A5" s="1165"/>
      <c r="B5" s="210"/>
      <c r="C5" s="1166"/>
      <c r="D5" s="1166"/>
      <c r="E5" s="1166"/>
      <c r="F5" s="1166"/>
      <c r="G5" s="1166"/>
      <c r="H5" s="1166"/>
      <c r="I5" s="1166"/>
      <c r="J5" s="1166"/>
      <c r="K5" s="1166"/>
      <c r="L5" s="1166"/>
      <c r="M5" s="1166"/>
      <c r="N5" s="241"/>
      <c r="O5" s="1167"/>
    </row>
    <row r="6" spans="1:15" s="1168" customFormat="1" ht="13.5" customHeight="1" x14ac:dyDescent="0.2">
      <c r="A6" s="1165"/>
      <c r="B6" s="210"/>
      <c r="C6" s="1169"/>
      <c r="D6" s="1169"/>
      <c r="E6" s="1232">
        <v>2006</v>
      </c>
      <c r="F6" s="1232">
        <v>2007</v>
      </c>
      <c r="G6" s="1232">
        <v>2008</v>
      </c>
      <c r="H6" s="1232">
        <v>2009</v>
      </c>
      <c r="I6" s="1232">
        <v>2010</v>
      </c>
      <c r="J6" s="1232">
        <v>2011</v>
      </c>
      <c r="K6" s="1232">
        <v>2012</v>
      </c>
      <c r="L6" s="1232">
        <v>2013</v>
      </c>
      <c r="M6" s="1232">
        <v>2014</v>
      </c>
      <c r="N6" s="241"/>
      <c r="O6" s="1167"/>
    </row>
    <row r="7" spans="1:15" s="1168" customFormat="1" ht="3" customHeight="1" x14ac:dyDescent="0.2">
      <c r="A7" s="1165"/>
      <c r="B7" s="210"/>
      <c r="C7" s="1169"/>
      <c r="D7" s="1169"/>
      <c r="E7" s="1237"/>
      <c r="F7" s="1237"/>
      <c r="G7" s="1237"/>
      <c r="H7" s="1386"/>
      <c r="I7" s="1238"/>
      <c r="J7" s="1239"/>
      <c r="K7" s="1240"/>
      <c r="L7" s="1240"/>
      <c r="M7" s="1240"/>
      <c r="N7" s="241"/>
      <c r="O7" s="1167"/>
    </row>
    <row r="8" spans="1:15" s="1253" customFormat="1" ht="18.75" customHeight="1" x14ac:dyDescent="0.2">
      <c r="A8" s="1247"/>
      <c r="B8" s="1248"/>
      <c r="C8" s="1249" t="s">
        <v>393</v>
      </c>
      <c r="D8" s="1250"/>
      <c r="E8" s="1387">
        <v>330967</v>
      </c>
      <c r="F8" s="1387">
        <v>341720</v>
      </c>
      <c r="G8" s="1387">
        <v>343663</v>
      </c>
      <c r="H8" s="1387">
        <v>336378</v>
      </c>
      <c r="I8" s="1387">
        <v>283311</v>
      </c>
      <c r="J8" s="1387">
        <v>281015</v>
      </c>
      <c r="K8" s="1387">
        <v>268026</v>
      </c>
      <c r="L8" s="1387">
        <v>265860</v>
      </c>
      <c r="M8" s="1387">
        <v>270181</v>
      </c>
      <c r="N8" s="1434"/>
      <c r="O8" s="1252"/>
    </row>
    <row r="9" spans="1:15" s="1253" customFormat="1" ht="18.75" customHeight="1" x14ac:dyDescent="0.2">
      <c r="A9" s="1247"/>
      <c r="B9" s="1248"/>
      <c r="C9" s="1249" t="s">
        <v>394</v>
      </c>
      <c r="D9" s="1250"/>
      <c r="E9" s="1387">
        <v>384854</v>
      </c>
      <c r="F9" s="1387">
        <v>397332</v>
      </c>
      <c r="G9" s="1387">
        <v>400210</v>
      </c>
      <c r="H9" s="1387">
        <v>390129</v>
      </c>
      <c r="I9" s="1387">
        <v>337570</v>
      </c>
      <c r="J9" s="1387">
        <v>334499</v>
      </c>
      <c r="K9" s="1387">
        <v>319177</v>
      </c>
      <c r="L9" s="1387">
        <v>315112</v>
      </c>
      <c r="M9" s="1387">
        <v>318886</v>
      </c>
      <c r="N9" s="1389"/>
      <c r="O9" s="1252"/>
    </row>
    <row r="10" spans="1:15" s="1253" customFormat="1" ht="18.75" customHeight="1" x14ac:dyDescent="0.2">
      <c r="A10" s="1247"/>
      <c r="B10" s="1248"/>
      <c r="C10" s="1249" t="s">
        <v>576</v>
      </c>
      <c r="D10" s="1250"/>
      <c r="E10" s="1387">
        <v>2990993</v>
      </c>
      <c r="F10" s="1387">
        <v>3094177</v>
      </c>
      <c r="G10" s="1387">
        <v>3138017</v>
      </c>
      <c r="H10" s="1387">
        <v>2998781</v>
      </c>
      <c r="I10" s="1387">
        <v>2779077</v>
      </c>
      <c r="J10" s="1387">
        <v>2735237</v>
      </c>
      <c r="K10" s="1387">
        <v>2559732</v>
      </c>
      <c r="L10" s="1387">
        <v>2555676</v>
      </c>
      <c r="M10" s="1387">
        <v>2636881</v>
      </c>
      <c r="N10" s="1389"/>
      <c r="O10" s="1252"/>
    </row>
    <row r="11" spans="1:15" s="1253" customFormat="1" ht="18.75" customHeight="1" x14ac:dyDescent="0.2">
      <c r="A11" s="1247"/>
      <c r="B11" s="1248"/>
      <c r="C11" s="1249" t="s">
        <v>577</v>
      </c>
      <c r="D11" s="1250"/>
      <c r="E11" s="1387">
        <v>2765576</v>
      </c>
      <c r="F11" s="1387">
        <v>2848902</v>
      </c>
      <c r="G11" s="1387">
        <v>2894365</v>
      </c>
      <c r="H11" s="1387">
        <v>2759400</v>
      </c>
      <c r="I11" s="1387">
        <v>2599509</v>
      </c>
      <c r="J11" s="1387">
        <v>2553741</v>
      </c>
      <c r="K11" s="1387">
        <v>2387386</v>
      </c>
      <c r="L11" s="1387">
        <v>2384121</v>
      </c>
      <c r="M11" s="1387">
        <v>2458163</v>
      </c>
      <c r="N11" s="1389"/>
      <c r="O11" s="1252"/>
    </row>
    <row r="12" spans="1:15" s="1253" customFormat="1" ht="18.75" customHeight="1" x14ac:dyDescent="0.2">
      <c r="A12" s="1247"/>
      <c r="B12" s="1248"/>
      <c r="C12" s="1249" t="s">
        <v>578</v>
      </c>
      <c r="D12" s="1250"/>
      <c r="E12" s="1388"/>
      <c r="F12" s="1388"/>
      <c r="G12" s="1388"/>
      <c r="H12" s="1388"/>
      <c r="I12" s="1388"/>
      <c r="J12" s="1388"/>
      <c r="K12" s="1388"/>
      <c r="L12" s="1388"/>
      <c r="M12" s="1388"/>
      <c r="N12" s="1389"/>
      <c r="O12" s="1252"/>
    </row>
    <row r="13" spans="1:15" s="1253" customFormat="1" ht="13.5" customHeight="1" x14ac:dyDescent="0.2">
      <c r="A13" s="1247"/>
      <c r="B13" s="1248"/>
      <c r="D13" s="1249" t="s">
        <v>459</v>
      </c>
      <c r="E13" s="1388">
        <v>789.21641020299899</v>
      </c>
      <c r="F13" s="1388">
        <v>808.47849558853909</v>
      </c>
      <c r="G13" s="1388">
        <v>846.1337237422581</v>
      </c>
      <c r="H13" s="1388">
        <v>870.33975224698497</v>
      </c>
      <c r="I13" s="1388">
        <v>900.04</v>
      </c>
      <c r="J13" s="1388">
        <v>906.11</v>
      </c>
      <c r="K13" s="1388">
        <v>915.01</v>
      </c>
      <c r="L13" s="1388">
        <v>912.18</v>
      </c>
      <c r="M13" s="1388">
        <v>909.49</v>
      </c>
      <c r="N13" s="1170"/>
      <c r="O13" s="1252"/>
    </row>
    <row r="14" spans="1:15" s="1253" customFormat="1" ht="13.5" customHeight="1" x14ac:dyDescent="0.2">
      <c r="A14" s="1247"/>
      <c r="B14" s="1248"/>
      <c r="C14" s="1254"/>
      <c r="D14" s="1249" t="s">
        <v>460</v>
      </c>
      <c r="E14" s="1388">
        <v>565</v>
      </c>
      <c r="F14" s="1388">
        <v>583.36</v>
      </c>
      <c r="G14" s="1388">
        <v>600</v>
      </c>
      <c r="H14" s="1388">
        <v>615.5</v>
      </c>
      <c r="I14" s="1388">
        <v>634</v>
      </c>
      <c r="J14" s="1388">
        <v>641.92999999999995</v>
      </c>
      <c r="K14" s="1388">
        <v>641.92999999999995</v>
      </c>
      <c r="L14" s="1388">
        <v>641.92999999999995</v>
      </c>
      <c r="M14" s="1388">
        <v>641.92999999999995</v>
      </c>
      <c r="N14" s="1170"/>
      <c r="O14" s="1252"/>
    </row>
    <row r="15" spans="1:15" s="1253" customFormat="1" ht="18.75" customHeight="1" x14ac:dyDescent="0.2">
      <c r="A15" s="1247"/>
      <c r="B15" s="1248"/>
      <c r="C15" s="1249" t="s">
        <v>579</v>
      </c>
      <c r="D15" s="1250"/>
      <c r="E15" s="1388"/>
      <c r="F15" s="1388"/>
      <c r="G15" s="1388"/>
      <c r="H15" s="1388"/>
      <c r="I15" s="1388"/>
      <c r="J15" s="1388"/>
      <c r="K15" s="1388"/>
      <c r="L15" s="1388"/>
      <c r="M15" s="1388"/>
      <c r="N15" s="1389"/>
      <c r="O15" s="1252"/>
    </row>
    <row r="16" spans="1:15" s="1253" customFormat="1" ht="13.5" customHeight="1" x14ac:dyDescent="0.2">
      <c r="A16" s="1247"/>
      <c r="B16" s="1248"/>
      <c r="D16" s="1249" t="s">
        <v>461</v>
      </c>
      <c r="E16" s="1388">
        <v>935.96967052376601</v>
      </c>
      <c r="F16" s="1388">
        <v>965.24629620701603</v>
      </c>
      <c r="G16" s="1388">
        <v>1010.3760072203901</v>
      </c>
      <c r="H16" s="1388">
        <v>1036.4416794790202</v>
      </c>
      <c r="I16" s="1388">
        <v>1076.26</v>
      </c>
      <c r="J16" s="1388">
        <v>1084.55</v>
      </c>
      <c r="K16" s="1388">
        <v>1095.5899999999999</v>
      </c>
      <c r="L16" s="1388">
        <v>1093.82</v>
      </c>
      <c r="M16" s="1388">
        <v>1093.21</v>
      </c>
      <c r="N16" s="1389"/>
      <c r="O16" s="1252"/>
    </row>
    <row r="17" spans="1:15" s="1253" customFormat="1" ht="13.5" customHeight="1" x14ac:dyDescent="0.2">
      <c r="A17" s="1247"/>
      <c r="B17" s="1248"/>
      <c r="C17" s="1249"/>
      <c r="D17" s="1250" t="s">
        <v>462</v>
      </c>
      <c r="E17" s="1388">
        <v>667</v>
      </c>
      <c r="F17" s="1388">
        <v>693</v>
      </c>
      <c r="G17" s="1388">
        <v>721.82</v>
      </c>
      <c r="H17" s="1388">
        <v>740</v>
      </c>
      <c r="I17" s="1388">
        <v>768.375</v>
      </c>
      <c r="J17" s="1388">
        <v>776</v>
      </c>
      <c r="K17" s="1388">
        <v>783.62</v>
      </c>
      <c r="L17" s="1388">
        <v>785.45</v>
      </c>
      <c r="M17" s="1388">
        <v>786.99</v>
      </c>
      <c r="N17" s="1389"/>
      <c r="O17" s="1252"/>
    </row>
    <row r="18" spans="1:15" s="1253" customFormat="1" ht="18.75" customHeight="1" x14ac:dyDescent="0.2">
      <c r="A18" s="1247"/>
      <c r="B18" s="1248"/>
      <c r="C18" s="1249" t="s">
        <v>508</v>
      </c>
      <c r="D18" s="1250"/>
      <c r="E18" s="1387">
        <v>2093110</v>
      </c>
      <c r="F18" s="1387">
        <v>2153028</v>
      </c>
      <c r="G18" s="1387">
        <v>2171074</v>
      </c>
      <c r="H18" s="1387">
        <v>2082235</v>
      </c>
      <c r="I18" s="1387">
        <v>2073784</v>
      </c>
      <c r="J18" s="1387">
        <v>2038354</v>
      </c>
      <c r="K18" s="1387">
        <v>1910957</v>
      </c>
      <c r="L18" s="1387">
        <v>1890511</v>
      </c>
      <c r="M18" s="1387">
        <v>1928307</v>
      </c>
      <c r="N18" s="1389"/>
      <c r="O18" s="1252"/>
    </row>
    <row r="19" spans="1:15" s="1246" customFormat="1" ht="15" customHeight="1" thickBot="1" x14ac:dyDescent="0.25">
      <c r="A19" s="1241"/>
      <c r="B19" s="1242"/>
      <c r="C19" s="1243"/>
      <c r="D19" s="1244"/>
      <c r="E19" s="1251"/>
      <c r="F19" s="1251"/>
      <c r="G19" s="1251"/>
      <c r="H19" s="1251"/>
      <c r="I19" s="1251"/>
      <c r="J19" s="1251"/>
      <c r="K19" s="1251"/>
      <c r="L19" s="1251"/>
      <c r="M19" s="1423" t="s">
        <v>73</v>
      </c>
      <c r="N19" s="1170"/>
      <c r="O19" s="1245"/>
    </row>
    <row r="20" spans="1:15" s="208" customFormat="1" ht="13.5" customHeight="1" thickBot="1" x14ac:dyDescent="0.25">
      <c r="A20" s="207"/>
      <c r="B20" s="180"/>
      <c r="C20" s="1581" t="s">
        <v>580</v>
      </c>
      <c r="D20" s="1582"/>
      <c r="E20" s="1000"/>
      <c r="F20" s="1000"/>
      <c r="G20" s="1000"/>
      <c r="H20" s="1000"/>
      <c r="I20" s="1000"/>
      <c r="J20" s="1000"/>
      <c r="K20" s="1000"/>
      <c r="L20" s="1000"/>
      <c r="M20" s="401"/>
      <c r="N20" s="1170"/>
      <c r="O20" s="1171"/>
    </row>
    <row r="21" spans="1:15" s="208" customFormat="1" ht="6" customHeight="1" x14ac:dyDescent="0.2">
      <c r="A21" s="207"/>
      <c r="B21" s="180"/>
      <c r="C21" s="209"/>
      <c r="D21" s="209"/>
      <c r="E21" s="209"/>
      <c r="F21" s="209"/>
      <c r="G21" s="209"/>
      <c r="H21" s="209"/>
      <c r="I21" s="209"/>
      <c r="J21" s="209"/>
      <c r="K21" s="209"/>
      <c r="L21" s="209"/>
      <c r="M21" s="209"/>
      <c r="N21" s="1170"/>
      <c r="O21" s="1171"/>
    </row>
    <row r="22" spans="1:15" s="1174" customFormat="1" ht="13.5" customHeight="1" x14ac:dyDescent="0.2">
      <c r="A22" s="1172"/>
      <c r="B22" s="1173"/>
      <c r="C22" s="1390"/>
      <c r="D22" s="1390"/>
      <c r="E22" s="1391">
        <v>2006</v>
      </c>
      <c r="F22" s="1391">
        <v>2007</v>
      </c>
      <c r="G22" s="1391">
        <v>2008</v>
      </c>
      <c r="H22" s="1391">
        <v>2009</v>
      </c>
      <c r="I22" s="1391" t="s">
        <v>581</v>
      </c>
      <c r="J22" s="1391" t="s">
        <v>582</v>
      </c>
      <c r="K22" s="1391" t="s">
        <v>583</v>
      </c>
      <c r="L22" s="1391" t="s">
        <v>584</v>
      </c>
      <c r="M22" s="1391" t="s">
        <v>585</v>
      </c>
      <c r="N22" s="1170"/>
      <c r="O22" s="1161"/>
    </row>
    <row r="23" spans="1:15" s="1412" customFormat="1" ht="18.75" customHeight="1" x14ac:dyDescent="0.2">
      <c r="A23" s="1407"/>
      <c r="B23" s="1408"/>
      <c r="C23" s="1249" t="s">
        <v>586</v>
      </c>
      <c r="D23" s="1249"/>
      <c r="E23" s="1426">
        <v>2186695</v>
      </c>
      <c r="F23" s="1426">
        <v>2247950</v>
      </c>
      <c r="G23" s="1427">
        <v>2267915</v>
      </c>
      <c r="H23" s="1428">
        <v>2175028</v>
      </c>
      <c r="I23" s="1427">
        <v>2122401</v>
      </c>
      <c r="J23" s="1427">
        <v>2086373</v>
      </c>
      <c r="K23" s="1427">
        <v>1953897</v>
      </c>
      <c r="L23" s="1429">
        <v>1931728</v>
      </c>
      <c r="M23" s="1429">
        <v>1969561</v>
      </c>
      <c r="N23" s="1389"/>
      <c r="O23" s="1411"/>
    </row>
    <row r="24" spans="1:15" s="1174" customFormat="1" ht="12.75" customHeight="1" x14ac:dyDescent="0.2">
      <c r="A24" s="1172"/>
      <c r="B24" s="1173"/>
      <c r="C24" s="1392" t="s">
        <v>72</v>
      </c>
      <c r="D24" s="1393"/>
      <c r="E24" s="1394">
        <v>1252186</v>
      </c>
      <c r="F24" s="1394">
        <v>1279322</v>
      </c>
      <c r="G24" s="1395">
        <v>1284194</v>
      </c>
      <c r="H24" s="1396">
        <v>1224734</v>
      </c>
      <c r="I24" s="1396">
        <v>1185398</v>
      </c>
      <c r="J24" s="1396">
        <v>1152477</v>
      </c>
      <c r="K24" s="1396">
        <v>1058602</v>
      </c>
      <c r="L24" s="1396">
        <v>1043226</v>
      </c>
      <c r="M24" s="1396">
        <v>1066206</v>
      </c>
      <c r="N24" s="1170"/>
      <c r="O24" s="1161"/>
    </row>
    <row r="25" spans="1:15" s="1174" customFormat="1" ht="12.75" customHeight="1" x14ac:dyDescent="0.2">
      <c r="A25" s="1172"/>
      <c r="B25" s="1173"/>
      <c r="C25" s="1392" t="s">
        <v>71</v>
      </c>
      <c r="D25" s="1393"/>
      <c r="E25" s="1394">
        <v>934509</v>
      </c>
      <c r="F25" s="1394">
        <v>968628</v>
      </c>
      <c r="G25" s="1395">
        <v>983721</v>
      </c>
      <c r="H25" s="1396">
        <v>950294</v>
      </c>
      <c r="I25" s="1396">
        <v>937003</v>
      </c>
      <c r="J25" s="1396">
        <v>933896</v>
      </c>
      <c r="K25" s="1396">
        <v>895295</v>
      </c>
      <c r="L25" s="1396">
        <v>888502</v>
      </c>
      <c r="M25" s="1396">
        <v>903355</v>
      </c>
      <c r="N25" s="1170"/>
      <c r="O25" s="1161"/>
    </row>
    <row r="26" spans="1:15" s="1174" customFormat="1" ht="3.75" customHeight="1" x14ac:dyDescent="0.2">
      <c r="A26" s="1172"/>
      <c r="B26" s="1173"/>
      <c r="C26" s="1392"/>
      <c r="D26" s="1393"/>
      <c r="E26" s="1397"/>
      <c r="F26" s="1397"/>
      <c r="G26" s="1398"/>
      <c r="H26" s="1395"/>
      <c r="I26" s="1395"/>
      <c r="J26" s="1395"/>
      <c r="K26" s="1395"/>
      <c r="L26" s="1395"/>
      <c r="M26" s="1395"/>
      <c r="N26" s="1170"/>
      <c r="O26" s="1161"/>
    </row>
    <row r="27" spans="1:15" s="1412" customFormat="1" ht="18.75" customHeight="1" x14ac:dyDescent="0.2">
      <c r="A27" s="1407"/>
      <c r="B27" s="1408"/>
      <c r="C27" s="1249" t="s">
        <v>605</v>
      </c>
      <c r="D27" s="1393"/>
      <c r="E27" s="1430">
        <v>786.56</v>
      </c>
      <c r="F27" s="1430">
        <v>806.07</v>
      </c>
      <c r="G27" s="1430">
        <v>843.2</v>
      </c>
      <c r="H27" s="1430">
        <v>867.54</v>
      </c>
      <c r="I27" s="1430">
        <v>899.01</v>
      </c>
      <c r="J27" s="1430">
        <v>905.08</v>
      </c>
      <c r="K27" s="1430">
        <v>914.09419997062741</v>
      </c>
      <c r="L27" s="1430">
        <v>911.52138648403968</v>
      </c>
      <c r="M27" s="1430">
        <v>908.59652965307134</v>
      </c>
      <c r="N27" s="1389"/>
      <c r="O27" s="1411"/>
    </row>
    <row r="28" spans="1:15" s="1174" customFormat="1" ht="12.75" customHeight="1" x14ac:dyDescent="0.2">
      <c r="A28" s="1172"/>
      <c r="B28" s="1173"/>
      <c r="C28" s="1392" t="s">
        <v>72</v>
      </c>
      <c r="D28" s="1393"/>
      <c r="E28" s="1399">
        <v>857.58458149989758</v>
      </c>
      <c r="F28" s="1399">
        <v>876.75006359616998</v>
      </c>
      <c r="G28" s="1400">
        <v>916.34</v>
      </c>
      <c r="H28" s="1401">
        <v>940.52</v>
      </c>
      <c r="I28" s="1401">
        <v>976.67</v>
      </c>
      <c r="J28" s="1401">
        <v>984.16</v>
      </c>
      <c r="K28" s="1402">
        <v>998.97027322828046</v>
      </c>
      <c r="L28" s="1402">
        <v>993.1960125226982</v>
      </c>
      <c r="M28" s="1402">
        <v>984.03383270213317</v>
      </c>
      <c r="N28" s="1170"/>
      <c r="O28" s="1161"/>
    </row>
    <row r="29" spans="1:15" s="1174" customFormat="1" ht="12.75" customHeight="1" x14ac:dyDescent="0.2">
      <c r="A29" s="1172"/>
      <c r="B29" s="1173"/>
      <c r="C29" s="1392" t="s">
        <v>71</v>
      </c>
      <c r="D29" s="1393"/>
      <c r="E29" s="1399">
        <v>691.39047713827881</v>
      </c>
      <c r="F29" s="1399">
        <v>712.72151003274848</v>
      </c>
      <c r="G29" s="1400">
        <v>747.71</v>
      </c>
      <c r="H29" s="1401">
        <v>773.47</v>
      </c>
      <c r="I29" s="1401">
        <v>800.76</v>
      </c>
      <c r="J29" s="1401">
        <v>807.49</v>
      </c>
      <c r="K29" s="1402">
        <v>813.73623873694476</v>
      </c>
      <c r="L29" s="1402">
        <v>815.62391700864009</v>
      </c>
      <c r="M29" s="1402">
        <v>819.55987724647014</v>
      </c>
      <c r="N29" s="1170"/>
      <c r="O29" s="1161"/>
    </row>
    <row r="30" spans="1:15" s="1174" customFormat="1" ht="3.75" customHeight="1" x14ac:dyDescent="0.2">
      <c r="A30" s="1172"/>
      <c r="B30" s="1173"/>
      <c r="C30" s="1403"/>
      <c r="D30" s="1393"/>
      <c r="E30" s="1399"/>
      <c r="F30" s="1399"/>
      <c r="G30" s="1404"/>
      <c r="H30" s="1404"/>
      <c r="I30" s="1404"/>
      <c r="J30" s="1404"/>
      <c r="K30" s="1404"/>
      <c r="L30" s="1404"/>
      <c r="M30" s="1404"/>
      <c r="N30" s="1170"/>
      <c r="O30" s="1161"/>
    </row>
    <row r="31" spans="1:15" s="1412" customFormat="1" ht="18.75" customHeight="1" x14ac:dyDescent="0.2">
      <c r="A31" s="1407"/>
      <c r="B31" s="1408"/>
      <c r="C31" s="1249" t="s">
        <v>606</v>
      </c>
      <c r="D31" s="1431"/>
      <c r="E31" s="1432">
        <v>566.42999999999995</v>
      </c>
      <c r="F31" s="1432">
        <v>584.5</v>
      </c>
      <c r="G31" s="1433">
        <v>600</v>
      </c>
      <c r="H31" s="1430">
        <v>617</v>
      </c>
      <c r="I31" s="1430">
        <v>634.32000000000005</v>
      </c>
      <c r="J31" s="1430">
        <v>641.92999999999995</v>
      </c>
      <c r="K31" s="1430">
        <v>641.92999999999995</v>
      </c>
      <c r="L31" s="1430">
        <v>641.92999999999995</v>
      </c>
      <c r="M31" s="1430">
        <v>641.92999999999995</v>
      </c>
      <c r="N31" s="1389"/>
      <c r="O31" s="1411"/>
    </row>
    <row r="32" spans="1:15" s="1174" customFormat="1" ht="6.75" customHeight="1" x14ac:dyDescent="0.2">
      <c r="A32" s="1172"/>
      <c r="B32" s="1173"/>
      <c r="C32" s="1405"/>
      <c r="D32" s="1405"/>
      <c r="E32" s="1406"/>
      <c r="F32" s="1406"/>
      <c r="G32" s="1400"/>
      <c r="H32" s="1400"/>
      <c r="I32" s="1400"/>
      <c r="J32" s="1400"/>
      <c r="K32" s="1400"/>
      <c r="L32" s="1400"/>
      <c r="M32" s="1400"/>
      <c r="N32" s="1170"/>
      <c r="O32" s="1161"/>
    </row>
    <row r="33" spans="1:15" s="1412" customFormat="1" ht="18.75" customHeight="1" x14ac:dyDescent="0.2">
      <c r="A33" s="1407"/>
      <c r="B33" s="1408"/>
      <c r="C33" s="1249" t="s">
        <v>587</v>
      </c>
      <c r="D33" s="1431"/>
      <c r="E33" s="1432">
        <v>933.9635622709319</v>
      </c>
      <c r="F33" s="1432">
        <v>963.27830539826834</v>
      </c>
      <c r="G33" s="1433">
        <v>1008</v>
      </c>
      <c r="H33" s="1430">
        <v>1034.19</v>
      </c>
      <c r="I33" s="1430">
        <v>1075.3</v>
      </c>
      <c r="J33" s="1430">
        <v>1083.75</v>
      </c>
      <c r="K33" s="1430">
        <v>1094.7284775041724</v>
      </c>
      <c r="L33" s="1430">
        <v>1093.2646422633165</v>
      </c>
      <c r="M33" s="1430">
        <v>1092.4706334558809</v>
      </c>
      <c r="N33" s="1389"/>
      <c r="O33" s="1411"/>
    </row>
    <row r="34" spans="1:15" s="1174" customFormat="1" ht="12.75" customHeight="1" x14ac:dyDescent="0.2">
      <c r="A34" s="1172"/>
      <c r="B34" s="1173"/>
      <c r="C34" s="1392" t="s">
        <v>72</v>
      </c>
      <c r="D34" s="1393"/>
      <c r="E34" s="1399">
        <v>1034.484163095565</v>
      </c>
      <c r="F34" s="1399">
        <v>1065.9654061839051</v>
      </c>
      <c r="G34" s="1400">
        <v>1112.45</v>
      </c>
      <c r="H34" s="1401">
        <v>1138.8499999999999</v>
      </c>
      <c r="I34" s="1401">
        <v>1185.04</v>
      </c>
      <c r="J34" s="1401">
        <v>1195.42</v>
      </c>
      <c r="K34" s="1402">
        <v>1212.2624973786656</v>
      </c>
      <c r="L34" s="1402">
        <v>1208.7940464961282</v>
      </c>
      <c r="M34" s="1402">
        <v>1202.524422306702</v>
      </c>
      <c r="N34" s="1170"/>
      <c r="O34" s="1161"/>
    </row>
    <row r="35" spans="1:15" s="1174" customFormat="1" ht="12.75" customHeight="1" x14ac:dyDescent="0.2">
      <c r="A35" s="1172"/>
      <c r="B35" s="1173"/>
      <c r="C35" s="1392" t="s">
        <v>71</v>
      </c>
      <c r="D35" s="1393"/>
      <c r="E35" s="1399">
        <v>799.27198726813856</v>
      </c>
      <c r="F35" s="1399">
        <v>827.65362063661144</v>
      </c>
      <c r="G35" s="1400">
        <v>871.65</v>
      </c>
      <c r="H35" s="1401">
        <v>899.3</v>
      </c>
      <c r="I35" s="1401">
        <v>936.47</v>
      </c>
      <c r="J35" s="1401">
        <v>945.95</v>
      </c>
      <c r="K35" s="1402">
        <v>955.75557080068086</v>
      </c>
      <c r="L35" s="1402">
        <v>957.61691354660229</v>
      </c>
      <c r="M35" s="1402">
        <v>962.57705895247273</v>
      </c>
      <c r="N35" s="1170"/>
      <c r="O35" s="1161"/>
    </row>
    <row r="36" spans="1:15" s="1174" customFormat="1" ht="3.75" customHeight="1" x14ac:dyDescent="0.2">
      <c r="A36" s="1172"/>
      <c r="B36" s="1173"/>
      <c r="C36" s="1403"/>
      <c r="D36" s="1393"/>
      <c r="E36" s="1399"/>
      <c r="F36" s="1399"/>
      <c r="G36" s="1404"/>
      <c r="H36" s="1404"/>
      <c r="I36" s="1404"/>
      <c r="J36" s="1404"/>
      <c r="K36" s="1404"/>
      <c r="L36" s="1404"/>
      <c r="M36" s="1404"/>
      <c r="N36" s="1170"/>
      <c r="O36" s="1161"/>
    </row>
    <row r="37" spans="1:15" s="1412" customFormat="1" ht="18.75" customHeight="1" x14ac:dyDescent="0.2">
      <c r="A37" s="1407"/>
      <c r="B37" s="1408"/>
      <c r="C37" s="1249" t="s">
        <v>588</v>
      </c>
      <c r="D37" s="1393"/>
      <c r="E37" s="1432">
        <v>668</v>
      </c>
      <c r="F37" s="1432">
        <v>693.36</v>
      </c>
      <c r="G37" s="1433">
        <v>722.49</v>
      </c>
      <c r="H37" s="1430">
        <v>740.59</v>
      </c>
      <c r="I37" s="1430">
        <v>768.8</v>
      </c>
      <c r="J37" s="1430">
        <v>776.52</v>
      </c>
      <c r="K37" s="1430">
        <v>784.25</v>
      </c>
      <c r="L37" s="1430">
        <v>785.98</v>
      </c>
      <c r="M37" s="1430">
        <v>787.46</v>
      </c>
      <c r="N37" s="1389"/>
      <c r="O37" s="1411"/>
    </row>
    <row r="38" spans="1:15" s="1412" customFormat="1" ht="18.75" customHeight="1" x14ac:dyDescent="0.2">
      <c r="A38" s="1407"/>
      <c r="B38" s="1408"/>
      <c r="C38" s="1249" t="s">
        <v>589</v>
      </c>
      <c r="D38" s="1393"/>
      <c r="E38" s="1409"/>
      <c r="F38" s="1409"/>
      <c r="G38" s="1410"/>
      <c r="H38" s="1410"/>
      <c r="I38" s="1410"/>
      <c r="J38" s="1410"/>
      <c r="K38" s="1410"/>
      <c r="L38" s="1410"/>
      <c r="M38" s="1410"/>
      <c r="N38" s="1389"/>
      <c r="O38" s="1411"/>
    </row>
    <row r="39" spans="1:15" s="1174" customFormat="1" ht="12.75" customHeight="1" x14ac:dyDescent="0.2">
      <c r="A39" s="1172"/>
      <c r="B39" s="1173"/>
      <c r="C39" s="1413"/>
      <c r="D39" s="1393" t="s">
        <v>590</v>
      </c>
      <c r="E39" s="1424">
        <v>431.33</v>
      </c>
      <c r="F39" s="1424">
        <v>450</v>
      </c>
      <c r="G39" s="1425">
        <v>472.86</v>
      </c>
      <c r="H39" s="1425">
        <v>491.68</v>
      </c>
      <c r="I39" s="1425">
        <v>523</v>
      </c>
      <c r="J39" s="1425">
        <v>533</v>
      </c>
      <c r="K39" s="1425">
        <v>539</v>
      </c>
      <c r="L39" s="1425">
        <v>540.20000000000005</v>
      </c>
      <c r="M39" s="1415">
        <v>555.6</v>
      </c>
      <c r="N39" s="1170"/>
      <c r="O39" s="1161"/>
    </row>
    <row r="40" spans="1:15" s="1174" customFormat="1" ht="12.75" customHeight="1" x14ac:dyDescent="0.2">
      <c r="A40" s="1172"/>
      <c r="B40" s="1173"/>
      <c r="C40" s="474"/>
      <c r="D40" s="1393" t="s">
        <v>591</v>
      </c>
      <c r="E40" s="1424">
        <v>482.79</v>
      </c>
      <c r="F40" s="1424">
        <v>500</v>
      </c>
      <c r="G40" s="1425">
        <v>524.45000000000005</v>
      </c>
      <c r="H40" s="1425">
        <v>543</v>
      </c>
      <c r="I40" s="1425">
        <v>575</v>
      </c>
      <c r="J40" s="1425">
        <v>585</v>
      </c>
      <c r="K40" s="1425">
        <v>593.67999999999995</v>
      </c>
      <c r="L40" s="1425">
        <v>589.59</v>
      </c>
      <c r="M40" s="1415">
        <v>603.21</v>
      </c>
      <c r="N40" s="1170"/>
      <c r="O40" s="1161"/>
    </row>
    <row r="41" spans="1:15" s="1174" customFormat="1" ht="12.75" customHeight="1" x14ac:dyDescent="0.2">
      <c r="A41" s="1172"/>
      <c r="B41" s="1173"/>
      <c r="C41" s="474"/>
      <c r="D41" s="1393" t="s">
        <v>592</v>
      </c>
      <c r="E41" s="1424">
        <v>531.55999999999995</v>
      </c>
      <c r="F41" s="1424">
        <v>551</v>
      </c>
      <c r="G41" s="1425">
        <v>578.61800000000051</v>
      </c>
      <c r="H41" s="1425">
        <v>596.04999999999995</v>
      </c>
      <c r="I41" s="1425">
        <v>623.4</v>
      </c>
      <c r="J41" s="1425">
        <v>632.71</v>
      </c>
      <c r="K41" s="1425">
        <v>641</v>
      </c>
      <c r="L41" s="1425">
        <v>640</v>
      </c>
      <c r="M41" s="1415">
        <v>645.59</v>
      </c>
      <c r="N41" s="1170"/>
      <c r="O41" s="1161"/>
    </row>
    <row r="42" spans="1:15" s="1174" customFormat="1" ht="12.75" customHeight="1" x14ac:dyDescent="0.2">
      <c r="A42" s="1172"/>
      <c r="B42" s="1173"/>
      <c r="C42" s="474"/>
      <c r="D42" s="1393" t="s">
        <v>593</v>
      </c>
      <c r="E42" s="1424">
        <v>596.79400000000021</v>
      </c>
      <c r="F42" s="1424">
        <v>615</v>
      </c>
      <c r="G42" s="1425">
        <v>643.26</v>
      </c>
      <c r="H42" s="1425">
        <v>656.68</v>
      </c>
      <c r="I42" s="1425">
        <v>690.1</v>
      </c>
      <c r="J42" s="1425">
        <v>700</v>
      </c>
      <c r="K42" s="1425">
        <v>705.74</v>
      </c>
      <c r="L42" s="1425">
        <v>701.79</v>
      </c>
      <c r="M42" s="1415">
        <v>705.5</v>
      </c>
      <c r="N42" s="1170"/>
      <c r="O42" s="1161"/>
    </row>
    <row r="43" spans="1:15" s="1174" customFormat="1" ht="12.75" customHeight="1" x14ac:dyDescent="0.2">
      <c r="A43" s="1172"/>
      <c r="B43" s="1173"/>
      <c r="C43" s="474"/>
      <c r="D43" s="1393" t="s">
        <v>594</v>
      </c>
      <c r="E43" s="1424">
        <v>668</v>
      </c>
      <c r="F43" s="1424">
        <v>693.36</v>
      </c>
      <c r="G43" s="1425">
        <v>722.49</v>
      </c>
      <c r="H43" s="1425">
        <v>740.59</v>
      </c>
      <c r="I43" s="1425">
        <v>768.8</v>
      </c>
      <c r="J43" s="1425">
        <v>776.52</v>
      </c>
      <c r="K43" s="1425">
        <v>784.25</v>
      </c>
      <c r="L43" s="1425">
        <v>785.98</v>
      </c>
      <c r="M43" s="1415">
        <v>787.46</v>
      </c>
      <c r="N43" s="1170"/>
      <c r="O43" s="1161"/>
    </row>
    <row r="44" spans="1:15" s="1174" customFormat="1" ht="12.75" customHeight="1" x14ac:dyDescent="0.2">
      <c r="A44" s="1172"/>
      <c r="B44" s="1173"/>
      <c r="C44" s="474"/>
      <c r="D44" s="1393" t="s">
        <v>595</v>
      </c>
      <c r="E44" s="1424">
        <v>763.63</v>
      </c>
      <c r="F44" s="1424">
        <v>793.3</v>
      </c>
      <c r="G44" s="1425">
        <v>826.22</v>
      </c>
      <c r="H44" s="1425">
        <v>847.96</v>
      </c>
      <c r="I44" s="1425">
        <v>881.28</v>
      </c>
      <c r="J44" s="1425">
        <v>887.2</v>
      </c>
      <c r="K44" s="1425">
        <v>896.02</v>
      </c>
      <c r="L44" s="1425">
        <v>897.24</v>
      </c>
      <c r="M44" s="1415">
        <v>894.9</v>
      </c>
      <c r="N44" s="1170"/>
      <c r="O44" s="1161"/>
    </row>
    <row r="45" spans="1:15" s="1174" customFormat="1" ht="12.75" customHeight="1" x14ac:dyDescent="0.2">
      <c r="A45" s="1172"/>
      <c r="B45" s="1173"/>
      <c r="C45" s="474"/>
      <c r="D45" s="1393" t="s">
        <v>596</v>
      </c>
      <c r="E45" s="1414">
        <v>913.38</v>
      </c>
      <c r="F45" s="1414">
        <v>946.93</v>
      </c>
      <c r="G45" s="1415">
        <v>990.61</v>
      </c>
      <c r="H45" s="1415">
        <v>1011.74</v>
      </c>
      <c r="I45" s="1415">
        <v>1052.3699999999999</v>
      </c>
      <c r="J45" s="1415">
        <v>1061</v>
      </c>
      <c r="K45" s="1415">
        <v>1071</v>
      </c>
      <c r="L45" s="1415">
        <v>1071.2</v>
      </c>
      <c r="M45" s="1415">
        <v>1064.94</v>
      </c>
      <c r="N45" s="1170"/>
      <c r="O45" s="1161"/>
    </row>
    <row r="46" spans="1:15" s="1174" customFormat="1" ht="12.75" customHeight="1" x14ac:dyDescent="0.2">
      <c r="A46" s="1172"/>
      <c r="B46" s="1173"/>
      <c r="C46" s="474"/>
      <c r="D46" s="1393" t="s">
        <v>597</v>
      </c>
      <c r="E46" s="1414">
        <v>1171.8399999999999</v>
      </c>
      <c r="F46" s="1414">
        <v>1210</v>
      </c>
      <c r="G46" s="1415">
        <v>1259.78</v>
      </c>
      <c r="H46" s="1415">
        <v>1298</v>
      </c>
      <c r="I46" s="1415">
        <v>1337.8420000000017</v>
      </c>
      <c r="J46" s="1415">
        <v>1339.1</v>
      </c>
      <c r="K46" s="1415">
        <v>1357.4</v>
      </c>
      <c r="L46" s="1415">
        <v>1355.44</v>
      </c>
      <c r="M46" s="1415">
        <v>1348</v>
      </c>
      <c r="N46" s="1170"/>
      <c r="O46" s="1161"/>
    </row>
    <row r="47" spans="1:15" s="1174" customFormat="1" ht="12.75" customHeight="1" x14ac:dyDescent="0.2">
      <c r="A47" s="1172"/>
      <c r="B47" s="1173"/>
      <c r="C47" s="474"/>
      <c r="D47" s="1393" t="s">
        <v>598</v>
      </c>
      <c r="E47" s="1414">
        <v>1692.33</v>
      </c>
      <c r="F47" s="1414">
        <v>1748.48</v>
      </c>
      <c r="G47" s="1415">
        <v>1817.73</v>
      </c>
      <c r="H47" s="1415">
        <v>1874.64</v>
      </c>
      <c r="I47" s="1415">
        <v>1926</v>
      </c>
      <c r="J47" s="1415">
        <v>1923</v>
      </c>
      <c r="K47" s="1415">
        <v>1943.523999999999</v>
      </c>
      <c r="L47" s="1415">
        <v>1946.901000000001</v>
      </c>
      <c r="M47" s="1415">
        <v>1928.25</v>
      </c>
      <c r="N47" s="1170"/>
      <c r="O47" s="1161"/>
    </row>
    <row r="48" spans="1:15" s="1412" customFormat="1" ht="18.75" customHeight="1" x14ac:dyDescent="0.2">
      <c r="A48" s="1407"/>
      <c r="B48" s="1408"/>
      <c r="C48" s="1249" t="s">
        <v>599</v>
      </c>
      <c r="D48" s="1393"/>
      <c r="E48" s="1409"/>
      <c r="F48" s="1409"/>
      <c r="G48" s="1410"/>
      <c r="H48" s="1410"/>
      <c r="I48" s="1410"/>
      <c r="J48" s="1410"/>
      <c r="K48" s="1410"/>
      <c r="L48" s="1410"/>
      <c r="M48" s="1410"/>
      <c r="N48" s="1389"/>
      <c r="O48" s="1411"/>
    </row>
    <row r="49" spans="1:15" s="1174" customFormat="1" ht="12.75" customHeight="1" x14ac:dyDescent="0.2">
      <c r="A49" s="1172"/>
      <c r="B49" s="1173"/>
      <c r="C49" s="1413"/>
      <c r="D49" s="1393" t="s">
        <v>590</v>
      </c>
      <c r="E49" s="1414">
        <v>397.39403683191478</v>
      </c>
      <c r="F49" s="1414">
        <v>414.27915220534709</v>
      </c>
      <c r="G49" s="1415">
        <v>435.99</v>
      </c>
      <c r="H49" s="1415">
        <v>457.6705200411904</v>
      </c>
      <c r="I49" s="1415">
        <v>489.29416321146556</v>
      </c>
      <c r="J49" s="1415">
        <v>498.85627156256868</v>
      </c>
      <c r="K49" s="1415">
        <v>502.53990050616659</v>
      </c>
      <c r="L49" s="1415">
        <v>502.88925615513284</v>
      </c>
      <c r="M49" s="1415">
        <v>518.03692053047155</v>
      </c>
      <c r="N49" s="1170"/>
      <c r="O49" s="1161"/>
    </row>
    <row r="50" spans="1:15" s="1174" customFormat="1" ht="12.75" customHeight="1" x14ac:dyDescent="0.2">
      <c r="A50" s="1172"/>
      <c r="B50" s="1173"/>
      <c r="C50" s="474"/>
      <c r="D50" s="1393" t="s">
        <v>591</v>
      </c>
      <c r="E50" s="1414">
        <v>457.20549897105803</v>
      </c>
      <c r="F50" s="1414">
        <v>475.43311657288211</v>
      </c>
      <c r="G50" s="1415">
        <v>497.63</v>
      </c>
      <c r="H50" s="1415">
        <v>514.97518185955482</v>
      </c>
      <c r="I50" s="1415">
        <v>549.33516387109057</v>
      </c>
      <c r="J50" s="1415">
        <v>559.57350738364028</v>
      </c>
      <c r="K50" s="1415">
        <v>566.17974891242716</v>
      </c>
      <c r="L50" s="1415">
        <v>566.34663524404959</v>
      </c>
      <c r="M50" s="1415">
        <v>581.04295375616812</v>
      </c>
      <c r="N50" s="1170"/>
      <c r="O50" s="1161"/>
    </row>
    <row r="51" spans="1:15" s="1174" customFormat="1" ht="12.75" customHeight="1" x14ac:dyDescent="0.2">
      <c r="A51" s="1172"/>
      <c r="B51" s="1173"/>
      <c r="C51" s="474"/>
      <c r="D51" s="1393" t="s">
        <v>592</v>
      </c>
      <c r="E51" s="1414">
        <v>505.55765938472854</v>
      </c>
      <c r="F51" s="1414">
        <v>524.33571694209388</v>
      </c>
      <c r="G51" s="1415">
        <v>551.08000000000004</v>
      </c>
      <c r="H51" s="1415">
        <v>567.96828540296826</v>
      </c>
      <c r="I51" s="1415">
        <v>598.3444826611111</v>
      </c>
      <c r="J51" s="1415">
        <v>608.19346194586149</v>
      </c>
      <c r="K51" s="1415">
        <v>614.11344495623962</v>
      </c>
      <c r="L51" s="1415">
        <v>613.00442929394887</v>
      </c>
      <c r="M51" s="1415">
        <v>622.54349468916848</v>
      </c>
      <c r="N51" s="1170"/>
      <c r="O51" s="1161"/>
    </row>
    <row r="52" spans="1:15" s="1174" customFormat="1" ht="12.75" customHeight="1" x14ac:dyDescent="0.2">
      <c r="A52" s="1172"/>
      <c r="B52" s="1173"/>
      <c r="C52" s="474"/>
      <c r="D52" s="1393" t="s">
        <v>593</v>
      </c>
      <c r="E52" s="1414">
        <v>563.61789116018588</v>
      </c>
      <c r="F52" s="1414">
        <v>583.69922218020599</v>
      </c>
      <c r="G52" s="1415">
        <v>610.13</v>
      </c>
      <c r="H52" s="1415">
        <v>624.77206815538511</v>
      </c>
      <c r="I52" s="1415">
        <v>655.10271386166505</v>
      </c>
      <c r="J52" s="1415">
        <v>664.86298061714638</v>
      </c>
      <c r="K52" s="1415">
        <v>671.89666644489569</v>
      </c>
      <c r="L52" s="1415">
        <v>669.51117309354106</v>
      </c>
      <c r="M52" s="1415">
        <v>674.16799884239936</v>
      </c>
      <c r="N52" s="1170"/>
      <c r="O52" s="1161"/>
    </row>
    <row r="53" spans="1:15" s="1174" customFormat="1" ht="12.75" customHeight="1" x14ac:dyDescent="0.2">
      <c r="A53" s="1172"/>
      <c r="B53" s="1173"/>
      <c r="C53" s="474"/>
      <c r="D53" s="1393" t="s">
        <v>594</v>
      </c>
      <c r="E53" s="1414">
        <v>628.28665617897889</v>
      </c>
      <c r="F53" s="1414">
        <v>651.51617891855824</v>
      </c>
      <c r="G53" s="1415">
        <v>680.57</v>
      </c>
      <c r="H53" s="1415">
        <v>697.34373787948755</v>
      </c>
      <c r="I53" s="1415">
        <v>728.78268149265227</v>
      </c>
      <c r="J53" s="1415">
        <v>737.63381336961857</v>
      </c>
      <c r="K53" s="1415">
        <v>744.49297819746789</v>
      </c>
      <c r="L53" s="1415">
        <v>743.24650844842495</v>
      </c>
      <c r="M53" s="1415">
        <v>745.55268968703342</v>
      </c>
      <c r="N53" s="1170"/>
      <c r="O53" s="1161"/>
    </row>
    <row r="54" spans="1:15" s="1174" customFormat="1" ht="12.75" customHeight="1" x14ac:dyDescent="0.2">
      <c r="A54" s="1172"/>
      <c r="B54" s="1173"/>
      <c r="C54" s="474"/>
      <c r="D54" s="1393" t="s">
        <v>595</v>
      </c>
      <c r="E54" s="1414">
        <v>714.16782498742714</v>
      </c>
      <c r="F54" s="1414">
        <v>738.54420574301173</v>
      </c>
      <c r="G54" s="1415">
        <v>769.63</v>
      </c>
      <c r="H54" s="1415">
        <v>788.56601415159673</v>
      </c>
      <c r="I54" s="1415">
        <v>822.89247898603548</v>
      </c>
      <c r="J54" s="1415">
        <v>828.88466115789561</v>
      </c>
      <c r="K54" s="1415">
        <v>836.69623128102887</v>
      </c>
      <c r="L54" s="1415">
        <v>837.45496337480051</v>
      </c>
      <c r="M54" s="1415">
        <v>836.85183670465176</v>
      </c>
      <c r="N54" s="1170"/>
      <c r="O54" s="1161"/>
    </row>
    <row r="55" spans="1:15" s="1174" customFormat="1" ht="12.75" customHeight="1" x14ac:dyDescent="0.2">
      <c r="A55" s="1172"/>
      <c r="B55" s="1173"/>
      <c r="C55" s="474"/>
      <c r="D55" s="1393" t="s">
        <v>596</v>
      </c>
      <c r="E55" s="1414">
        <v>833.60080692737006</v>
      </c>
      <c r="F55" s="1414">
        <v>863.11885059721089</v>
      </c>
      <c r="G55" s="1415">
        <v>900.84</v>
      </c>
      <c r="H55" s="1415">
        <v>924.08202374219115</v>
      </c>
      <c r="I55" s="1415">
        <v>960.70223756124426</v>
      </c>
      <c r="J55" s="1415">
        <v>966.56682756736075</v>
      </c>
      <c r="K55" s="1415">
        <v>975.22127617213732</v>
      </c>
      <c r="L55" s="1415">
        <v>975.47047149445393</v>
      </c>
      <c r="M55" s="1415">
        <v>971.63919428704162</v>
      </c>
      <c r="N55" s="1170"/>
      <c r="O55" s="1161"/>
    </row>
    <row r="56" spans="1:15" s="1174" customFormat="1" ht="12.75" customHeight="1" x14ac:dyDescent="0.2">
      <c r="A56" s="1172"/>
      <c r="B56" s="1173"/>
      <c r="C56" s="474"/>
      <c r="D56" s="1393" t="s">
        <v>597</v>
      </c>
      <c r="E56" s="1414">
        <v>1029.8262200118927</v>
      </c>
      <c r="F56" s="1414">
        <v>1063.9859650793087</v>
      </c>
      <c r="G56" s="1415">
        <v>1110.67</v>
      </c>
      <c r="H56" s="1415">
        <v>1141.1748482550029</v>
      </c>
      <c r="I56" s="1415">
        <v>1183.1654377119853</v>
      </c>
      <c r="J56" s="1415">
        <v>1187.0516069537268</v>
      </c>
      <c r="K56" s="1415">
        <v>1201.0997209683244</v>
      </c>
      <c r="L56" s="1415">
        <v>1200.407700455012</v>
      </c>
      <c r="M56" s="1415">
        <v>1193.8125708788016</v>
      </c>
      <c r="N56" s="1170"/>
      <c r="O56" s="1161"/>
    </row>
    <row r="57" spans="1:15" s="1174" customFormat="1" ht="12.75" customHeight="1" x14ac:dyDescent="0.2">
      <c r="A57" s="1172"/>
      <c r="B57" s="1173"/>
      <c r="C57" s="474"/>
      <c r="D57" s="1393" t="s">
        <v>598</v>
      </c>
      <c r="E57" s="1414">
        <v>1398.4070752141515</v>
      </c>
      <c r="F57" s="1414">
        <v>1444.3006211436916</v>
      </c>
      <c r="G57" s="1415">
        <v>1499.7</v>
      </c>
      <c r="H57" s="1415">
        <v>1540.3232554493554</v>
      </c>
      <c r="I57" s="1415">
        <v>1586.1876014888842</v>
      </c>
      <c r="J57" s="1415">
        <v>1586.4814449977957</v>
      </c>
      <c r="K57" s="1415">
        <v>1604.5312426429216</v>
      </c>
      <c r="L57" s="1415">
        <v>1604.2833491740621</v>
      </c>
      <c r="M57" s="1415">
        <v>1593.4232871301083</v>
      </c>
      <c r="N57" s="1170"/>
      <c r="O57" s="1161"/>
    </row>
    <row r="58" spans="1:15" s="1174" customFormat="1" ht="12.75" customHeight="1" x14ac:dyDescent="0.2">
      <c r="A58" s="1172"/>
      <c r="B58" s="1173"/>
      <c r="C58" s="474"/>
      <c r="D58" s="1393" t="s">
        <v>600</v>
      </c>
      <c r="E58" s="1414">
        <v>2811.5678071980333</v>
      </c>
      <c r="F58" s="1414">
        <v>2873.5700246001657</v>
      </c>
      <c r="G58" s="1415">
        <v>3023.75</v>
      </c>
      <c r="H58" s="1415">
        <v>3085.0140031171932</v>
      </c>
      <c r="I58" s="1415">
        <v>3179.1865353065591</v>
      </c>
      <c r="J58" s="1415">
        <v>3199.4174346475797</v>
      </c>
      <c r="K58" s="1415">
        <v>3230.5077584830456</v>
      </c>
      <c r="L58" s="1415">
        <v>3220.0270677578665</v>
      </c>
      <c r="M58" s="1415">
        <v>3187.624750377026</v>
      </c>
      <c r="N58" s="1170"/>
      <c r="O58" s="1161"/>
    </row>
    <row r="59" spans="1:15" s="1174" customFormat="1" ht="6.75" customHeight="1" x14ac:dyDescent="0.2">
      <c r="A59" s="1172"/>
      <c r="B59" s="1173"/>
      <c r="C59" s="474"/>
      <c r="D59" s="1393"/>
      <c r="E59" s="1416"/>
      <c r="F59" s="1416"/>
      <c r="G59" s="1417"/>
      <c r="H59" s="1405"/>
      <c r="I59" s="1405"/>
      <c r="J59" s="1405"/>
      <c r="K59" s="1405"/>
      <c r="L59" s="1405"/>
      <c r="M59" s="1405"/>
      <c r="N59" s="1170"/>
      <c r="O59" s="1161"/>
    </row>
    <row r="60" spans="1:15" s="1174" customFormat="1" ht="10.5" customHeight="1" x14ac:dyDescent="0.2">
      <c r="A60" s="1172"/>
      <c r="B60" s="1173"/>
      <c r="C60" s="1255" t="s">
        <v>509</v>
      </c>
      <c r="D60" s="1405"/>
      <c r="E60" s="1405"/>
      <c r="F60" s="1255"/>
      <c r="G60" s="1255"/>
      <c r="H60" s="1255"/>
      <c r="I60" s="1255"/>
      <c r="J60" s="1255"/>
      <c r="K60" s="1405"/>
      <c r="L60" s="1175"/>
      <c r="M60" s="1175"/>
      <c r="N60" s="1170"/>
      <c r="O60" s="1161"/>
    </row>
    <row r="61" spans="1:15" s="1174" customFormat="1" ht="10.5" customHeight="1" x14ac:dyDescent="0.2">
      <c r="A61" s="1172"/>
      <c r="B61" s="1173"/>
      <c r="C61" s="1255" t="s">
        <v>601</v>
      </c>
      <c r="D61" s="1405"/>
      <c r="E61" s="1255"/>
      <c r="F61" s="1255"/>
      <c r="G61" s="1255"/>
      <c r="H61" s="1255"/>
      <c r="I61" s="1255"/>
      <c r="J61" s="1255"/>
      <c r="K61" s="1175"/>
      <c r="L61" s="1175"/>
      <c r="M61" s="1175"/>
      <c r="N61" s="1170"/>
      <c r="O61" s="1161"/>
    </row>
    <row r="62" spans="1:15" s="1174" customFormat="1" ht="10.5" customHeight="1" x14ac:dyDescent="0.2">
      <c r="A62" s="1172"/>
      <c r="B62" s="1173"/>
      <c r="C62" s="1255" t="s">
        <v>602</v>
      </c>
      <c r="D62" s="1405"/>
      <c r="E62" s="1255"/>
      <c r="F62" s="1255"/>
      <c r="G62" s="1255"/>
      <c r="H62" s="1255"/>
      <c r="I62" s="1255"/>
      <c r="J62" s="1255"/>
      <c r="K62" s="1175"/>
      <c r="L62" s="1175"/>
      <c r="M62" s="1175"/>
      <c r="N62" s="1170"/>
      <c r="O62" s="1161"/>
    </row>
    <row r="63" spans="1:15" ht="13.5" customHeight="1" x14ac:dyDescent="0.2">
      <c r="A63" s="1160"/>
      <c r="B63" s="1160"/>
      <c r="C63" s="1418" t="s">
        <v>603</v>
      </c>
      <c r="D63" s="1176"/>
      <c r="E63" s="1382"/>
      <c r="F63" s="1382"/>
      <c r="G63" s="1382"/>
      <c r="H63" s="1382"/>
      <c r="I63" s="1419"/>
      <c r="J63" s="1419"/>
      <c r="K63" s="1419"/>
      <c r="L63" s="1382"/>
      <c r="M63" s="1382"/>
      <c r="N63" s="1170"/>
      <c r="O63" s="1160"/>
    </row>
    <row r="64" spans="1:15" ht="13.5" customHeight="1" x14ac:dyDescent="0.2">
      <c r="A64" s="1160"/>
      <c r="B64" s="1160"/>
      <c r="C64" s="1420"/>
      <c r="D64" s="1176"/>
      <c r="E64" s="1177"/>
      <c r="F64" s="1177"/>
      <c r="G64" s="1177"/>
      <c r="H64" s="1177"/>
      <c r="J64" s="1178"/>
      <c r="L64" s="1583">
        <v>42522</v>
      </c>
      <c r="M64" s="1583"/>
      <c r="N64" s="409">
        <v>13</v>
      </c>
      <c r="O64" s="1160"/>
    </row>
    <row r="67" spans="5:22" x14ac:dyDescent="0.2">
      <c r="E67" s="1421"/>
      <c r="F67" s="1421"/>
      <c r="G67" s="1421"/>
      <c r="H67" s="1421"/>
      <c r="I67" s="1421"/>
      <c r="J67" s="1421"/>
      <c r="K67" s="1421"/>
      <c r="L67" s="1421"/>
      <c r="M67" s="1421"/>
      <c r="N67" s="178" t="s">
        <v>604</v>
      </c>
      <c r="O67" s="178">
        <v>5.7</v>
      </c>
      <c r="P67" s="178" t="s">
        <v>604</v>
      </c>
      <c r="R67" s="178" t="s">
        <v>604</v>
      </c>
      <c r="T67" s="178" t="s">
        <v>604</v>
      </c>
      <c r="V67" s="178" t="s">
        <v>604</v>
      </c>
    </row>
    <row r="71" spans="5:22" x14ac:dyDescent="0.2">
      <c r="E71" s="1422"/>
      <c r="F71" s="1422"/>
      <c r="G71" s="1422"/>
      <c r="H71" s="1422"/>
      <c r="I71" s="1422"/>
      <c r="J71" s="1422"/>
      <c r="K71" s="1422"/>
      <c r="L71" s="1422"/>
      <c r="M71" s="1422"/>
    </row>
  </sheetData>
  <mergeCells count="3">
    <mergeCell ref="B1:F1"/>
    <mergeCell ref="C20:D20"/>
    <mergeCell ref="L64:M6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AD57"/>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1" width="9.28515625" style="136" customWidth="1"/>
    <col min="12" max="12" width="9" style="136" customWidth="1"/>
    <col min="13" max="13" width="9.28515625" style="136" customWidth="1"/>
    <col min="14" max="14" width="9.140625" style="136" customWidth="1"/>
    <col min="15" max="15" width="2.5703125" style="136" customWidth="1"/>
    <col min="16" max="16" width="1" style="136" customWidth="1"/>
    <col min="17" max="16384" width="9.140625" style="136"/>
  </cols>
  <sheetData>
    <row r="1" spans="1:16" ht="13.5" customHeight="1" x14ac:dyDescent="0.2">
      <c r="A1" s="135"/>
      <c r="B1" s="242"/>
      <c r="C1" s="242"/>
      <c r="D1" s="242"/>
      <c r="E1" s="231"/>
      <c r="F1" s="231"/>
      <c r="G1" s="231"/>
      <c r="H1" s="231"/>
      <c r="I1" s="231"/>
      <c r="J1" s="231"/>
      <c r="K1" s="231"/>
      <c r="L1" s="1596" t="s">
        <v>325</v>
      </c>
      <c r="M1" s="1596"/>
      <c r="N1" s="1596"/>
      <c r="O1" s="1596"/>
      <c r="P1" s="135"/>
    </row>
    <row r="2" spans="1:16" ht="6" customHeight="1" x14ac:dyDescent="0.2">
      <c r="A2" s="135"/>
      <c r="B2" s="243"/>
      <c r="C2" s="407"/>
      <c r="D2" s="407"/>
      <c r="E2" s="230"/>
      <c r="F2" s="230"/>
      <c r="G2" s="230"/>
      <c r="H2" s="230"/>
      <c r="I2" s="230"/>
      <c r="J2" s="230"/>
      <c r="K2" s="230"/>
      <c r="L2" s="230"/>
      <c r="M2" s="230"/>
      <c r="N2" s="137"/>
      <c r="O2" s="137"/>
      <c r="P2" s="135"/>
    </row>
    <row r="3" spans="1:16" ht="13.5" customHeight="1" thickBot="1" x14ac:dyDescent="0.25">
      <c r="A3" s="135"/>
      <c r="B3" s="244"/>
      <c r="C3" s="138"/>
      <c r="D3" s="138"/>
      <c r="E3" s="138"/>
      <c r="F3" s="137"/>
      <c r="G3" s="137"/>
      <c r="H3" s="137"/>
      <c r="I3" s="137"/>
      <c r="J3" s="137"/>
      <c r="K3" s="137"/>
      <c r="L3" s="579"/>
      <c r="M3" s="579"/>
      <c r="N3" s="579" t="s">
        <v>70</v>
      </c>
      <c r="O3" s="579"/>
      <c r="P3" s="579"/>
    </row>
    <row r="4" spans="1:16" ht="15" customHeight="1" thickBot="1" x14ac:dyDescent="0.25">
      <c r="A4" s="135"/>
      <c r="B4" s="244"/>
      <c r="C4" s="259" t="s">
        <v>301</v>
      </c>
      <c r="D4" s="262"/>
      <c r="E4" s="262"/>
      <c r="F4" s="262"/>
      <c r="G4" s="262"/>
      <c r="H4" s="262"/>
      <c r="I4" s="262"/>
      <c r="J4" s="262"/>
      <c r="K4" s="262"/>
      <c r="L4" s="262"/>
      <c r="M4" s="262"/>
      <c r="N4" s="263"/>
      <c r="O4" s="579"/>
      <c r="P4" s="579"/>
    </row>
    <row r="5" spans="1:16" ht="7.5" customHeight="1" x14ac:dyDescent="0.2">
      <c r="A5" s="135"/>
      <c r="B5" s="244"/>
      <c r="C5" s="1597" t="s">
        <v>85</v>
      </c>
      <c r="D5" s="1597"/>
      <c r="E5" s="137"/>
      <c r="F5" s="11"/>
      <c r="G5" s="137"/>
      <c r="H5" s="137"/>
      <c r="I5" s="137"/>
      <c r="J5" s="137"/>
      <c r="K5" s="137"/>
      <c r="L5" s="579"/>
      <c r="M5" s="579"/>
      <c r="N5" s="579"/>
      <c r="O5" s="579"/>
      <c r="P5" s="579"/>
    </row>
    <row r="6" spans="1:16" ht="13.5" customHeight="1" x14ac:dyDescent="0.2">
      <c r="A6" s="135"/>
      <c r="B6" s="244"/>
      <c r="C6" s="1598"/>
      <c r="D6" s="1598"/>
      <c r="E6" s="81">
        <v>1999</v>
      </c>
      <c r="F6" s="81"/>
      <c r="G6" s="137"/>
      <c r="H6" s="82">
        <v>2010</v>
      </c>
      <c r="I6" s="82">
        <v>2011</v>
      </c>
      <c r="J6" s="82">
        <v>2012</v>
      </c>
      <c r="K6" s="82">
        <v>2013</v>
      </c>
      <c r="L6" s="82">
        <v>2014</v>
      </c>
      <c r="M6" s="82">
        <v>2015</v>
      </c>
      <c r="N6" s="82">
        <v>2016</v>
      </c>
      <c r="O6" s="579"/>
      <c r="P6" s="579"/>
    </row>
    <row r="7" spans="1:16" ht="2.25" customHeight="1" x14ac:dyDescent="0.2">
      <c r="A7" s="135"/>
      <c r="B7" s="244"/>
      <c r="C7" s="83"/>
      <c r="D7" s="83"/>
      <c r="E7" s="11"/>
      <c r="F7" s="11"/>
      <c r="G7" s="137"/>
      <c r="H7" s="11"/>
      <c r="I7" s="11"/>
      <c r="J7" s="11"/>
      <c r="K7" s="11"/>
      <c r="L7" s="11"/>
      <c r="M7" s="11"/>
      <c r="N7" s="11"/>
      <c r="O7" s="579"/>
      <c r="P7" s="579"/>
    </row>
    <row r="8" spans="1:16" ht="30" customHeight="1" x14ac:dyDescent="0.2">
      <c r="A8" s="135"/>
      <c r="B8" s="244"/>
      <c r="C8" s="1599" t="s">
        <v>300</v>
      </c>
      <c r="D8" s="1599"/>
      <c r="E8" s="1599"/>
      <c r="F8" s="1599"/>
      <c r="G8" s="229"/>
      <c r="H8" s="1128">
        <v>475</v>
      </c>
      <c r="I8" s="1128">
        <v>485</v>
      </c>
      <c r="J8" s="1128">
        <v>485</v>
      </c>
      <c r="K8" s="1128">
        <v>485</v>
      </c>
      <c r="L8" s="1128">
        <v>505</v>
      </c>
      <c r="M8" s="1233">
        <v>505</v>
      </c>
      <c r="N8" s="1233">
        <v>530</v>
      </c>
      <c r="O8" s="204"/>
      <c r="P8" s="204"/>
    </row>
    <row r="9" spans="1:16" ht="31.5" customHeight="1" x14ac:dyDescent="0.2">
      <c r="A9" s="135"/>
      <c r="B9" s="246"/>
      <c r="C9" s="203" t="s">
        <v>287</v>
      </c>
      <c r="D9" s="203"/>
      <c r="E9" s="200"/>
      <c r="F9" s="200"/>
      <c r="G9" s="202"/>
      <c r="H9" s="201" t="s">
        <v>451</v>
      </c>
      <c r="I9" s="201" t="s">
        <v>286</v>
      </c>
      <c r="J9" s="574" t="s">
        <v>342</v>
      </c>
      <c r="K9" s="574" t="s">
        <v>342</v>
      </c>
      <c r="L9" s="201" t="s">
        <v>413</v>
      </c>
      <c r="M9" s="574" t="s">
        <v>342</v>
      </c>
      <c r="N9" s="201" t="s">
        <v>452</v>
      </c>
      <c r="O9" s="201"/>
      <c r="P9" s="201"/>
    </row>
    <row r="10" spans="1:16" s="141" customFormat="1" ht="18" customHeight="1" x14ac:dyDescent="0.2">
      <c r="A10" s="139"/>
      <c r="B10" s="245"/>
      <c r="C10" s="142" t="s">
        <v>285</v>
      </c>
      <c r="D10" s="142"/>
      <c r="E10" s="200"/>
      <c r="F10" s="200"/>
      <c r="G10" s="140"/>
      <c r="H10" s="200" t="s">
        <v>284</v>
      </c>
      <c r="I10" s="200" t="s">
        <v>283</v>
      </c>
      <c r="J10" s="574" t="s">
        <v>342</v>
      </c>
      <c r="K10" s="574" t="s">
        <v>342</v>
      </c>
      <c r="L10" s="574" t="s">
        <v>414</v>
      </c>
      <c r="M10" s="574" t="s">
        <v>342</v>
      </c>
      <c r="N10" s="574" t="s">
        <v>450</v>
      </c>
      <c r="O10" s="200"/>
      <c r="P10" s="200"/>
    </row>
    <row r="11" spans="1:16" ht="20.25" customHeight="1" thickBot="1" x14ac:dyDescent="0.25">
      <c r="A11" s="135"/>
      <c r="B11" s="244"/>
      <c r="C11" s="581" t="s">
        <v>343</v>
      </c>
      <c r="D11" s="580"/>
      <c r="E11" s="137"/>
      <c r="F11" s="137"/>
      <c r="G11" s="137"/>
      <c r="H11" s="137"/>
      <c r="I11" s="137"/>
      <c r="J11" s="137"/>
      <c r="K11" s="137"/>
      <c r="L11" s="137"/>
      <c r="M11" s="137"/>
      <c r="N11" s="579"/>
      <c r="O11" s="137"/>
      <c r="P11" s="135"/>
    </row>
    <row r="12" spans="1:16" s="141" customFormat="1" ht="13.5" customHeight="1" thickBot="1" x14ac:dyDescent="0.25">
      <c r="A12" s="139"/>
      <c r="B12" s="245"/>
      <c r="C12" s="259" t="s">
        <v>282</v>
      </c>
      <c r="D12" s="260"/>
      <c r="E12" s="260"/>
      <c r="F12" s="260"/>
      <c r="G12" s="260"/>
      <c r="H12" s="260"/>
      <c r="I12" s="260"/>
      <c r="J12" s="260"/>
      <c r="K12" s="260"/>
      <c r="L12" s="260"/>
      <c r="M12" s="260"/>
      <c r="N12" s="261"/>
      <c r="O12" s="137"/>
      <c r="P12" s="135"/>
    </row>
    <row r="13" spans="1:16" ht="7.5" customHeight="1" x14ac:dyDescent="0.2">
      <c r="A13" s="135"/>
      <c r="B13" s="244"/>
      <c r="C13" s="1600" t="s">
        <v>279</v>
      </c>
      <c r="D13" s="1600"/>
      <c r="E13" s="143"/>
      <c r="F13" s="143"/>
      <c r="G13" s="84"/>
      <c r="H13" s="144"/>
      <c r="I13" s="144"/>
      <c r="J13" s="144"/>
      <c r="K13" s="144"/>
      <c r="L13" s="144"/>
      <c r="M13" s="144"/>
      <c r="N13" s="144"/>
      <c r="O13" s="137"/>
      <c r="P13" s="135"/>
    </row>
    <row r="14" spans="1:16" ht="13.5" customHeight="1" x14ac:dyDescent="0.2">
      <c r="A14" s="135"/>
      <c r="B14" s="244"/>
      <c r="C14" s="1601"/>
      <c r="D14" s="1601"/>
      <c r="E14" s="143"/>
      <c r="F14" s="143"/>
      <c r="G14" s="84"/>
      <c r="H14" s="1381">
        <v>2012</v>
      </c>
      <c r="I14" s="1602">
        <v>2013</v>
      </c>
      <c r="J14" s="1602"/>
      <c r="K14" s="1602">
        <v>2014</v>
      </c>
      <c r="L14" s="1602"/>
      <c r="M14" s="1602">
        <v>2015</v>
      </c>
      <c r="N14" s="1602"/>
      <c r="O14" s="137"/>
      <c r="P14" s="135"/>
    </row>
    <row r="15" spans="1:16" ht="12.75" customHeight="1" x14ac:dyDescent="0.2">
      <c r="A15" s="135"/>
      <c r="B15" s="244"/>
      <c r="C15" s="143"/>
      <c r="D15" s="143"/>
      <c r="E15" s="143"/>
      <c r="F15" s="143"/>
      <c r="G15" s="84"/>
      <c r="H15" s="487" t="s">
        <v>86</v>
      </c>
      <c r="I15" s="726" t="s">
        <v>87</v>
      </c>
      <c r="J15" s="487" t="s">
        <v>86</v>
      </c>
      <c r="K15" s="984" t="s">
        <v>87</v>
      </c>
      <c r="L15" s="727" t="s">
        <v>86</v>
      </c>
      <c r="M15" s="984" t="s">
        <v>87</v>
      </c>
      <c r="N15" s="727" t="s">
        <v>86</v>
      </c>
      <c r="O15" s="137"/>
      <c r="P15" s="135"/>
    </row>
    <row r="16" spans="1:16" ht="4.5" customHeight="1" x14ac:dyDescent="0.2">
      <c r="A16" s="135"/>
      <c r="B16" s="244"/>
      <c r="C16" s="143"/>
      <c r="D16" s="143"/>
      <c r="E16" s="143"/>
      <c r="F16" s="143"/>
      <c r="G16" s="84"/>
      <c r="H16" s="410"/>
      <c r="I16" s="410"/>
      <c r="J16" s="410"/>
      <c r="K16" s="1005"/>
      <c r="L16" s="410"/>
      <c r="M16" s="410"/>
      <c r="N16" s="410"/>
      <c r="O16" s="144"/>
      <c r="P16" s="135"/>
    </row>
    <row r="17" spans="1:16" ht="15" customHeight="1" x14ac:dyDescent="0.2">
      <c r="A17" s="135"/>
      <c r="B17" s="244"/>
      <c r="C17" s="223" t="s">
        <v>299</v>
      </c>
      <c r="D17" s="256"/>
      <c r="E17" s="251"/>
      <c r="F17" s="251"/>
      <c r="G17" s="258"/>
      <c r="H17" s="575">
        <v>962.38</v>
      </c>
      <c r="I17" s="575">
        <v>962.96</v>
      </c>
      <c r="J17" s="575">
        <v>958.81</v>
      </c>
      <c r="K17" s="1009">
        <v>945.78</v>
      </c>
      <c r="L17" s="575">
        <v>946.97</v>
      </c>
      <c r="M17" s="575">
        <v>950.9</v>
      </c>
      <c r="N17" s="575">
        <f>+J37</f>
        <v>952.67243142082441</v>
      </c>
      <c r="O17" s="144"/>
      <c r="P17" s="135"/>
    </row>
    <row r="18" spans="1:16" ht="13.5" customHeight="1" x14ac:dyDescent="0.2">
      <c r="A18" s="135"/>
      <c r="B18" s="244"/>
      <c r="C18" s="584" t="s">
        <v>72</v>
      </c>
      <c r="D18" s="145"/>
      <c r="E18" s="143"/>
      <c r="F18" s="143"/>
      <c r="G18" s="84"/>
      <c r="H18" s="576">
        <v>1043.17</v>
      </c>
      <c r="I18" s="576">
        <v>1043.8499999999999</v>
      </c>
      <c r="J18" s="576">
        <v>1037.9100000000001</v>
      </c>
      <c r="K18" s="1010">
        <v>1032.19</v>
      </c>
      <c r="L18" s="576">
        <v>1033.18</v>
      </c>
      <c r="M18" s="576">
        <v>1035.1600000000001</v>
      </c>
      <c r="N18" s="576">
        <v>1034.2916578226188</v>
      </c>
      <c r="O18" s="144"/>
      <c r="P18" s="135"/>
    </row>
    <row r="19" spans="1:16" ht="13.5" customHeight="1" x14ac:dyDescent="0.2">
      <c r="A19" s="135"/>
      <c r="B19" s="244"/>
      <c r="C19" s="584" t="s">
        <v>71</v>
      </c>
      <c r="D19" s="145"/>
      <c r="E19" s="143"/>
      <c r="F19" s="143"/>
      <c r="G19" s="84"/>
      <c r="H19" s="576">
        <v>856.25</v>
      </c>
      <c r="I19" s="576">
        <v>857.33</v>
      </c>
      <c r="J19" s="576">
        <v>853.8</v>
      </c>
      <c r="K19" s="1010">
        <v>840.78</v>
      </c>
      <c r="L19" s="576">
        <v>842.98</v>
      </c>
      <c r="M19" s="576">
        <v>849.53</v>
      </c>
      <c r="N19" s="576">
        <v>852.69380865007668</v>
      </c>
      <c r="O19" s="144"/>
      <c r="P19" s="135"/>
    </row>
    <row r="20" spans="1:16" ht="6.75" customHeight="1" x14ac:dyDescent="0.2">
      <c r="A20" s="135"/>
      <c r="B20" s="244"/>
      <c r="C20" s="176"/>
      <c r="D20" s="145"/>
      <c r="E20" s="143"/>
      <c r="F20" s="143"/>
      <c r="G20" s="84"/>
      <c r="H20" s="585"/>
      <c r="I20" s="585"/>
      <c r="J20" s="585"/>
      <c r="K20" s="1011"/>
      <c r="L20" s="585"/>
      <c r="M20" s="585"/>
      <c r="N20" s="585"/>
      <c r="O20" s="144"/>
      <c r="P20" s="135"/>
    </row>
    <row r="21" spans="1:16" ht="15" customHeight="1" x14ac:dyDescent="0.2">
      <c r="A21" s="135"/>
      <c r="B21" s="244"/>
      <c r="C21" s="223" t="s">
        <v>298</v>
      </c>
      <c r="D21" s="256"/>
      <c r="E21" s="251"/>
      <c r="F21" s="251"/>
      <c r="G21" s="255"/>
      <c r="H21" s="575">
        <v>1123.5</v>
      </c>
      <c r="I21" s="575">
        <v>1124.83</v>
      </c>
      <c r="J21" s="575">
        <v>1125.5899999999999</v>
      </c>
      <c r="K21" s="1015">
        <v>1120.4000000000001</v>
      </c>
      <c r="L21" s="575">
        <v>1124.49</v>
      </c>
      <c r="M21" s="575">
        <v>1140.3699999999999</v>
      </c>
      <c r="N21" s="575">
        <f>+L37</f>
        <v>1130.3699999999999</v>
      </c>
      <c r="O21" s="144"/>
      <c r="P21" s="135"/>
    </row>
    <row r="22" spans="1:16" s="147" customFormat="1" ht="13.5" customHeight="1" x14ac:dyDescent="0.2">
      <c r="A22" s="146"/>
      <c r="B22" s="247"/>
      <c r="C22" s="584" t="s">
        <v>72</v>
      </c>
      <c r="D22" s="145"/>
      <c r="E22" s="143"/>
      <c r="F22" s="143"/>
      <c r="G22" s="84"/>
      <c r="H22" s="576">
        <v>1231.47</v>
      </c>
      <c r="I22" s="576">
        <v>1232.1199999999999</v>
      </c>
      <c r="J22" s="576">
        <v>1233.47</v>
      </c>
      <c r="K22" s="1006">
        <v>1241.71</v>
      </c>
      <c r="L22" s="576">
        <v>1246.24</v>
      </c>
      <c r="M22" s="576">
        <v>1262.17</v>
      </c>
      <c r="N22" s="576">
        <v>1245.79</v>
      </c>
      <c r="O22" s="143"/>
      <c r="P22" s="146"/>
    </row>
    <row r="23" spans="1:16" s="147" customFormat="1" ht="13.5" customHeight="1" x14ac:dyDescent="0.2">
      <c r="A23" s="146"/>
      <c r="B23" s="247"/>
      <c r="C23" s="584" t="s">
        <v>71</v>
      </c>
      <c r="D23" s="145"/>
      <c r="E23" s="143"/>
      <c r="F23" s="143"/>
      <c r="G23" s="84"/>
      <c r="H23" s="576">
        <v>981.64</v>
      </c>
      <c r="I23" s="576">
        <v>984.61</v>
      </c>
      <c r="J23" s="576">
        <v>982.36</v>
      </c>
      <c r="K23" s="1010">
        <v>972.99</v>
      </c>
      <c r="L23" s="576">
        <v>977.62</v>
      </c>
      <c r="M23" s="576">
        <v>993.84</v>
      </c>
      <c r="N23" s="576">
        <v>989</v>
      </c>
      <c r="O23" s="143"/>
      <c r="P23" s="146"/>
    </row>
    <row r="24" spans="1:16" ht="15" customHeight="1" x14ac:dyDescent="0.2">
      <c r="A24" s="135"/>
      <c r="B24" s="244"/>
      <c r="C24" s="1275" t="s">
        <v>558</v>
      </c>
      <c r="E24" s="143"/>
      <c r="F24" s="143"/>
      <c r="G24" s="84"/>
      <c r="H24" s="1274">
        <f t="shared" ref="H24:K24" si="0">+H23/H22</f>
        <v>0.79712863488351315</v>
      </c>
      <c r="I24" s="1274">
        <f t="shared" si="0"/>
        <v>0.79911859234490157</v>
      </c>
      <c r="J24" s="1274">
        <f t="shared" si="0"/>
        <v>0.79641985617809918</v>
      </c>
      <c r="K24" s="1276">
        <f t="shared" si="0"/>
        <v>0.78358876066070171</v>
      </c>
      <c r="L24" s="1274">
        <f>+L23/L22</f>
        <v>0.78445564257285916</v>
      </c>
      <c r="M24" s="1273">
        <f>+M23/M22</f>
        <v>0.78740581696601886</v>
      </c>
      <c r="N24" s="1273">
        <f>+N23/N22</f>
        <v>0.79387376684673983</v>
      </c>
      <c r="O24" s="144"/>
      <c r="P24" s="135"/>
    </row>
    <row r="25" spans="1:16" ht="21.75" customHeight="1" x14ac:dyDescent="0.2">
      <c r="A25" s="135"/>
      <c r="B25" s="244"/>
      <c r="C25" s="223" t="s">
        <v>297</v>
      </c>
      <c r="D25" s="256"/>
      <c r="E25" s="251"/>
      <c r="F25" s="251"/>
      <c r="G25" s="257"/>
      <c r="H25" s="577">
        <f t="shared" ref="H25:M25" si="1">H17/H21*100</f>
        <v>85.659101023586999</v>
      </c>
      <c r="I25" s="577">
        <f t="shared" si="1"/>
        <v>85.609380973124843</v>
      </c>
      <c r="J25" s="577">
        <f t="shared" si="1"/>
        <v>85.182881866398958</v>
      </c>
      <c r="K25" s="1012">
        <f t="shared" si="1"/>
        <v>84.41449482327738</v>
      </c>
      <c r="L25" s="577">
        <f t="shared" si="1"/>
        <v>84.21328780158116</v>
      </c>
      <c r="M25" s="577">
        <f t="shared" si="1"/>
        <v>83.385217078667452</v>
      </c>
      <c r="N25" s="577">
        <f>N17/N21*100</f>
        <v>84.279698808427725</v>
      </c>
      <c r="O25" s="144"/>
      <c r="P25" s="135"/>
    </row>
    <row r="26" spans="1:16" ht="13.5" customHeight="1" x14ac:dyDescent="0.2">
      <c r="A26" s="135"/>
      <c r="B26" s="244"/>
      <c r="C26" s="584" t="s">
        <v>72</v>
      </c>
      <c r="D26" s="145"/>
      <c r="E26" s="143"/>
      <c r="F26" s="143"/>
      <c r="G26" s="199"/>
      <c r="H26" s="789">
        <f t="shared" ref="H26:J26" si="2">H18/H22*100</f>
        <v>84.709331124590932</v>
      </c>
      <c r="I26" s="789">
        <f t="shared" si="2"/>
        <v>84.719832483848975</v>
      </c>
      <c r="J26" s="789">
        <f t="shared" si="2"/>
        <v>84.145540629281626</v>
      </c>
      <c r="K26" s="1013">
        <f>K18/K22*100</f>
        <v>83.126494914271447</v>
      </c>
      <c r="L26" s="789">
        <f>L18/L22*100</f>
        <v>82.903774553858014</v>
      </c>
      <c r="M26" s="789">
        <f>M18/M22*100</f>
        <v>82.014308690588436</v>
      </c>
      <c r="N26" s="789">
        <f>N18/N22*100</f>
        <v>83.022953934661444</v>
      </c>
      <c r="O26" s="144"/>
      <c r="P26" s="135"/>
    </row>
    <row r="27" spans="1:16" ht="13.5" customHeight="1" x14ac:dyDescent="0.2">
      <c r="A27" s="135"/>
      <c r="B27" s="244"/>
      <c r="C27" s="584" t="s">
        <v>71</v>
      </c>
      <c r="D27" s="145"/>
      <c r="E27" s="143"/>
      <c r="F27" s="143"/>
      <c r="G27" s="199"/>
      <c r="H27" s="789">
        <f t="shared" ref="H27:K27" si="3">H19/H23*100</f>
        <v>87.226478138625168</v>
      </c>
      <c r="I27" s="789">
        <f t="shared" si="3"/>
        <v>87.073054305765737</v>
      </c>
      <c r="J27" s="789">
        <f t="shared" si="3"/>
        <v>86.913147929475954</v>
      </c>
      <c r="K27" s="1013">
        <f t="shared" si="3"/>
        <v>86.411987790213658</v>
      </c>
      <c r="L27" s="789">
        <f>L19/L23*100</f>
        <v>86.227777664123067</v>
      </c>
      <c r="M27" s="789">
        <f>M19/M23*100</f>
        <v>85.479554052966265</v>
      </c>
      <c r="N27" s="789">
        <f>N19/N23*100</f>
        <v>86.217776405467816</v>
      </c>
      <c r="O27" s="144"/>
      <c r="P27" s="135"/>
    </row>
    <row r="28" spans="1:16" ht="6.75" customHeight="1" x14ac:dyDescent="0.2">
      <c r="A28" s="135"/>
      <c r="B28" s="244"/>
      <c r="C28" s="176"/>
      <c r="D28" s="145"/>
      <c r="E28" s="143"/>
      <c r="F28" s="143"/>
      <c r="G28" s="198"/>
      <c r="H28" s="578"/>
      <c r="I28" s="578"/>
      <c r="J28" s="578"/>
      <c r="K28" s="1014"/>
      <c r="L28" s="578"/>
      <c r="M28" s="578"/>
      <c r="N28" s="578"/>
      <c r="O28" s="144"/>
      <c r="P28" s="135"/>
    </row>
    <row r="29" spans="1:16" ht="23.25" customHeight="1" x14ac:dyDescent="0.2">
      <c r="A29" s="135"/>
      <c r="B29" s="244"/>
      <c r="C29" s="1584" t="s">
        <v>296</v>
      </c>
      <c r="D29" s="1584"/>
      <c r="E29" s="1584"/>
      <c r="F29" s="1584"/>
      <c r="G29" s="255"/>
      <c r="H29" s="575">
        <v>12.9</v>
      </c>
      <c r="I29" s="575">
        <v>11.7</v>
      </c>
      <c r="J29" s="575">
        <v>12</v>
      </c>
      <c r="K29" s="1009">
        <v>13.2</v>
      </c>
      <c r="L29" s="575">
        <v>19.600000000000001</v>
      </c>
      <c r="M29" s="575">
        <v>21.4</v>
      </c>
      <c r="N29" s="575">
        <f>+N37</f>
        <v>21.1</v>
      </c>
      <c r="O29" s="144"/>
      <c r="P29" s="135"/>
    </row>
    <row r="30" spans="1:16" ht="13.5" customHeight="1" x14ac:dyDescent="0.2">
      <c r="A30" s="146"/>
      <c r="B30" s="247"/>
      <c r="C30" s="584" t="s">
        <v>281</v>
      </c>
      <c r="D30" s="145"/>
      <c r="E30" s="143"/>
      <c r="F30" s="143"/>
      <c r="G30" s="84"/>
      <c r="H30" s="576">
        <v>10.1</v>
      </c>
      <c r="I30" s="576">
        <v>9.1999999999999993</v>
      </c>
      <c r="J30" s="576">
        <v>8.6999999999999993</v>
      </c>
      <c r="K30" s="1006">
        <v>8.1</v>
      </c>
      <c r="L30" s="576">
        <v>15.1</v>
      </c>
      <c r="M30" s="576">
        <v>16.899999999999999</v>
      </c>
      <c r="N30" s="576">
        <v>17</v>
      </c>
      <c r="P30" s="135"/>
    </row>
    <row r="31" spans="1:16" ht="13.5" customHeight="1" x14ac:dyDescent="0.2">
      <c r="A31" s="135"/>
      <c r="B31" s="244"/>
      <c r="C31" s="584" t="s">
        <v>280</v>
      </c>
      <c r="D31" s="145"/>
      <c r="E31" s="143"/>
      <c r="F31" s="143"/>
      <c r="G31" s="84"/>
      <c r="H31" s="576">
        <v>16.600000000000001</v>
      </c>
      <c r="I31" s="576">
        <v>15.1</v>
      </c>
      <c r="J31" s="576">
        <v>16.5</v>
      </c>
      <c r="K31" s="1006">
        <v>19.3</v>
      </c>
      <c r="L31" s="576">
        <v>25</v>
      </c>
      <c r="M31" s="576">
        <v>26.9</v>
      </c>
      <c r="N31" s="576">
        <v>26.2</v>
      </c>
      <c r="O31" s="144"/>
      <c r="P31" s="135"/>
    </row>
    <row r="32" spans="1:16" ht="20.25" customHeight="1" thickBot="1" x14ac:dyDescent="0.25">
      <c r="A32" s="135"/>
      <c r="B32" s="244"/>
      <c r="C32" s="176"/>
      <c r="D32" s="145"/>
      <c r="E32" s="143"/>
      <c r="F32" s="143"/>
      <c r="G32" s="1594"/>
      <c r="H32" s="1594"/>
      <c r="I32" s="1594"/>
      <c r="J32" s="1594"/>
      <c r="K32" s="1594"/>
      <c r="L32" s="1594"/>
      <c r="M32" s="1595"/>
      <c r="N32" s="1595"/>
      <c r="O32" s="144"/>
      <c r="P32" s="135"/>
    </row>
    <row r="33" spans="1:30" ht="30.75" customHeight="1" thickBot="1" x14ac:dyDescent="0.25">
      <c r="A33" s="135"/>
      <c r="B33" s="244"/>
      <c r="C33" s="1586" t="s">
        <v>295</v>
      </c>
      <c r="D33" s="1587"/>
      <c r="E33" s="1587"/>
      <c r="F33" s="1587"/>
      <c r="G33" s="1587"/>
      <c r="H33" s="1587"/>
      <c r="I33" s="1587"/>
      <c r="J33" s="1587"/>
      <c r="K33" s="1587"/>
      <c r="L33" s="1587"/>
      <c r="M33" s="1587"/>
      <c r="N33" s="1588"/>
      <c r="O33" s="192"/>
      <c r="P33" s="135"/>
    </row>
    <row r="34" spans="1:30" ht="7.5" customHeight="1" x14ac:dyDescent="0.2">
      <c r="A34" s="135"/>
      <c r="B34" s="244"/>
      <c r="C34" s="1589" t="s">
        <v>279</v>
      </c>
      <c r="D34" s="1589"/>
      <c r="E34" s="195"/>
      <c r="F34" s="194"/>
      <c r="G34" s="148"/>
      <c r="H34" s="149"/>
      <c r="I34" s="149"/>
      <c r="J34" s="149"/>
      <c r="K34" s="149"/>
      <c r="L34" s="149"/>
      <c r="M34" s="149"/>
      <c r="N34" s="149"/>
      <c r="O34" s="192"/>
      <c r="P34" s="135"/>
      <c r="S34" s="141"/>
      <c r="T34" s="141"/>
      <c r="U34" s="141"/>
      <c r="V34" s="141"/>
      <c r="W34" s="141"/>
      <c r="X34" s="141"/>
      <c r="Y34" s="141"/>
      <c r="Z34" s="141"/>
      <c r="AA34" s="141"/>
      <c r="AB34" s="141"/>
      <c r="AC34" s="141"/>
      <c r="AD34" s="141"/>
    </row>
    <row r="35" spans="1:30" ht="36" customHeight="1" x14ac:dyDescent="0.2">
      <c r="A35" s="135"/>
      <c r="B35" s="244"/>
      <c r="C35" s="1590"/>
      <c r="D35" s="1590"/>
      <c r="E35" s="197"/>
      <c r="F35" s="197"/>
      <c r="G35" s="197"/>
      <c r="H35" s="197"/>
      <c r="I35" s="1591" t="s">
        <v>278</v>
      </c>
      <c r="J35" s="1592"/>
      <c r="K35" s="1593" t="s">
        <v>277</v>
      </c>
      <c r="L35" s="1592"/>
      <c r="M35" s="1593" t="s">
        <v>276</v>
      </c>
      <c r="N35" s="1591"/>
      <c r="O35" s="192"/>
      <c r="P35" s="135"/>
    </row>
    <row r="36" spans="1:30" s="141" customFormat="1" ht="25.5" customHeight="1" x14ac:dyDescent="0.2">
      <c r="A36" s="139"/>
      <c r="B36" s="245"/>
      <c r="C36" s="197"/>
      <c r="D36" s="197"/>
      <c r="E36" s="197"/>
      <c r="F36" s="197"/>
      <c r="G36" s="197"/>
      <c r="H36" s="197"/>
      <c r="I36" s="983" t="s">
        <v>453</v>
      </c>
      <c r="J36" s="983" t="s">
        <v>574</v>
      </c>
      <c r="K36" s="983" t="s">
        <v>453</v>
      </c>
      <c r="L36" s="983" t="s">
        <v>574</v>
      </c>
      <c r="M36" s="983" t="s">
        <v>453</v>
      </c>
      <c r="N36" s="983" t="s">
        <v>574</v>
      </c>
      <c r="O36" s="196"/>
      <c r="P36" s="139"/>
      <c r="S36" s="136"/>
      <c r="T36" s="136"/>
      <c r="U36" s="136"/>
      <c r="V36" s="136"/>
      <c r="W36" s="136"/>
      <c r="X36" s="136"/>
      <c r="Y36" s="136"/>
      <c r="Z36" s="136"/>
      <c r="AA36" s="136"/>
      <c r="AB36" s="136"/>
      <c r="AC36" s="136"/>
      <c r="AD36" s="136"/>
    </row>
    <row r="37" spans="1:30" ht="15" customHeight="1" x14ac:dyDescent="0.2">
      <c r="A37" s="135"/>
      <c r="B37" s="244"/>
      <c r="C37" s="223" t="s">
        <v>68</v>
      </c>
      <c r="D37" s="250"/>
      <c r="E37" s="251"/>
      <c r="F37" s="252"/>
      <c r="G37" s="253"/>
      <c r="H37" s="254"/>
      <c r="I37" s="1007">
        <v>950.9</v>
      </c>
      <c r="J37" s="1007">
        <v>952.67243142082441</v>
      </c>
      <c r="K37" s="1383">
        <v>1140.3699999999999</v>
      </c>
      <c r="L37" s="1007">
        <v>1130.3699999999999</v>
      </c>
      <c r="M37" s="1007">
        <v>21.4</v>
      </c>
      <c r="N37" s="1007">
        <v>21.1</v>
      </c>
      <c r="O37" s="192"/>
      <c r="P37" s="135"/>
      <c r="R37" s="1385"/>
      <c r="T37" s="274"/>
      <c r="U37" s="274"/>
      <c r="V37" s="274"/>
      <c r="W37" s="274"/>
      <c r="X37" s="274"/>
      <c r="Y37" s="274"/>
      <c r="Z37" s="274"/>
      <c r="AA37" s="274"/>
      <c r="AB37" s="274"/>
      <c r="AC37" s="274"/>
      <c r="AD37" s="274"/>
    </row>
    <row r="38" spans="1:30" ht="13.5" customHeight="1" x14ac:dyDescent="0.2">
      <c r="A38" s="135"/>
      <c r="B38" s="244"/>
      <c r="C38" s="99" t="s">
        <v>275</v>
      </c>
      <c r="D38" s="206"/>
      <c r="E38" s="206"/>
      <c r="F38" s="206"/>
      <c r="G38" s="206"/>
      <c r="H38" s="206"/>
      <c r="I38" s="1042">
        <v>948.1</v>
      </c>
      <c r="J38" s="1130">
        <v>959.61139513754881</v>
      </c>
      <c r="K38" s="1384">
        <v>1221.01</v>
      </c>
      <c r="L38" s="1130">
        <v>1236.47</v>
      </c>
      <c r="M38" s="1008">
        <v>10.5</v>
      </c>
      <c r="N38" s="1008">
        <v>8.1</v>
      </c>
      <c r="O38" s="1003"/>
      <c r="P38" s="908"/>
      <c r="R38" s="1385"/>
      <c r="T38" s="274"/>
      <c r="U38" s="274"/>
      <c r="V38" s="274"/>
      <c r="W38" s="274"/>
      <c r="X38" s="274"/>
      <c r="Y38" s="274"/>
      <c r="Z38" s="274"/>
      <c r="AA38" s="274"/>
      <c r="AB38" s="274"/>
      <c r="AC38" s="274"/>
      <c r="AD38" s="274"/>
    </row>
    <row r="39" spans="1:30" ht="13.5" customHeight="1" x14ac:dyDescent="0.2">
      <c r="A39" s="135"/>
      <c r="B39" s="244"/>
      <c r="C39" s="99" t="s">
        <v>274</v>
      </c>
      <c r="D39" s="206"/>
      <c r="E39" s="206"/>
      <c r="F39" s="206"/>
      <c r="G39" s="206"/>
      <c r="H39" s="206"/>
      <c r="I39" s="1042">
        <v>875.1</v>
      </c>
      <c r="J39" s="1130">
        <v>876.8579355342672</v>
      </c>
      <c r="K39" s="1384">
        <v>1054.42</v>
      </c>
      <c r="L39" s="1130">
        <v>1031.23</v>
      </c>
      <c r="M39" s="1008">
        <v>27.2</v>
      </c>
      <c r="N39" s="1008">
        <v>26.2</v>
      </c>
      <c r="O39" s="1003"/>
      <c r="P39" s="908"/>
      <c r="R39" s="1385"/>
      <c r="T39" s="274"/>
      <c r="U39" s="274"/>
      <c r="V39" s="274"/>
      <c r="W39" s="274"/>
      <c r="X39" s="274"/>
      <c r="Y39" s="274"/>
      <c r="Z39" s="274"/>
      <c r="AA39" s="274"/>
      <c r="AB39" s="274"/>
      <c r="AC39" s="274"/>
      <c r="AD39" s="274"/>
    </row>
    <row r="40" spans="1:30" ht="13.5" customHeight="1" x14ac:dyDescent="0.2">
      <c r="A40" s="135"/>
      <c r="B40" s="244"/>
      <c r="C40" s="99" t="s">
        <v>273</v>
      </c>
      <c r="D40" s="193"/>
      <c r="E40" s="193"/>
      <c r="F40" s="193"/>
      <c r="G40" s="193"/>
      <c r="H40" s="193"/>
      <c r="I40" s="1042">
        <v>2117.8000000000002</v>
      </c>
      <c r="J40" s="1130">
        <v>2177.140839068968</v>
      </c>
      <c r="K40" s="1384">
        <v>3291.76</v>
      </c>
      <c r="L40" s="1130">
        <v>3067.01</v>
      </c>
      <c r="M40" s="1008">
        <v>0.2</v>
      </c>
      <c r="N40" s="1008">
        <v>0.6</v>
      </c>
      <c r="O40" s="1003"/>
      <c r="P40" s="908"/>
      <c r="R40" s="1385"/>
      <c r="T40" s="274"/>
      <c r="U40" s="274"/>
      <c r="V40" s="274"/>
      <c r="W40" s="274"/>
      <c r="X40" s="274"/>
      <c r="Y40" s="274"/>
      <c r="Z40" s="274"/>
      <c r="AA40" s="274"/>
      <c r="AB40" s="274"/>
      <c r="AC40" s="274"/>
      <c r="AD40" s="274"/>
    </row>
    <row r="41" spans="1:30" ht="13.5" customHeight="1" x14ac:dyDescent="0.2">
      <c r="A41" s="135"/>
      <c r="B41" s="244"/>
      <c r="C41" s="99" t="s">
        <v>272</v>
      </c>
      <c r="D41" s="193"/>
      <c r="E41" s="193"/>
      <c r="F41" s="193"/>
      <c r="G41" s="193"/>
      <c r="H41" s="193"/>
      <c r="I41" s="1042">
        <v>931.1</v>
      </c>
      <c r="J41" s="1130">
        <v>895.59153758711216</v>
      </c>
      <c r="K41" s="1384">
        <v>1149.9100000000001</v>
      </c>
      <c r="L41" s="1130">
        <v>1101.0899999999999</v>
      </c>
      <c r="M41" s="1008">
        <v>18.5</v>
      </c>
      <c r="N41" s="1008">
        <v>18.899999999999999</v>
      </c>
      <c r="O41" s="1003"/>
      <c r="P41" s="908"/>
      <c r="R41" s="1385"/>
      <c r="T41" s="274"/>
      <c r="U41" s="274"/>
      <c r="V41" s="274"/>
      <c r="W41" s="274"/>
      <c r="X41" s="274"/>
      <c r="Y41" s="274"/>
      <c r="Z41" s="274"/>
      <c r="AA41" s="274"/>
      <c r="AB41" s="274"/>
      <c r="AC41" s="274"/>
      <c r="AD41" s="274"/>
    </row>
    <row r="42" spans="1:30" ht="13.5" customHeight="1" x14ac:dyDescent="0.2">
      <c r="A42" s="135"/>
      <c r="B42" s="244"/>
      <c r="C42" s="99" t="s">
        <v>271</v>
      </c>
      <c r="D42" s="193"/>
      <c r="E42" s="193"/>
      <c r="F42" s="193"/>
      <c r="G42" s="193"/>
      <c r="H42" s="193"/>
      <c r="I42" s="1042">
        <v>873.6</v>
      </c>
      <c r="J42" s="1130">
        <v>863.81888328486809</v>
      </c>
      <c r="K42" s="1384">
        <v>986.46</v>
      </c>
      <c r="L42" s="1130">
        <v>978.03</v>
      </c>
      <c r="M42" s="1008">
        <v>24.9</v>
      </c>
      <c r="N42" s="1008">
        <v>22.7</v>
      </c>
      <c r="O42" s="1003"/>
      <c r="P42" s="908"/>
      <c r="R42" s="1385"/>
      <c r="T42" s="274"/>
      <c r="U42" s="274"/>
      <c r="V42" s="274"/>
      <c r="W42" s="274"/>
      <c r="X42" s="274"/>
      <c r="Y42" s="274"/>
      <c r="Z42" s="274"/>
      <c r="AA42" s="274"/>
      <c r="AB42" s="274"/>
      <c r="AC42" s="274"/>
      <c r="AD42" s="274"/>
    </row>
    <row r="43" spans="1:30" ht="13.5" customHeight="1" x14ac:dyDescent="0.2">
      <c r="A43" s="135"/>
      <c r="B43" s="244"/>
      <c r="C43" s="99" t="s">
        <v>339</v>
      </c>
      <c r="D43" s="193"/>
      <c r="E43" s="193"/>
      <c r="F43" s="193"/>
      <c r="G43" s="193"/>
      <c r="H43" s="193"/>
      <c r="I43" s="1042">
        <v>924.5</v>
      </c>
      <c r="J43" s="1130">
        <v>922.87173456983521</v>
      </c>
      <c r="K43" s="1384">
        <v>1080.27</v>
      </c>
      <c r="L43" s="1130">
        <v>1082.3399999999999</v>
      </c>
      <c r="M43" s="1008">
        <v>22.5</v>
      </c>
      <c r="N43" s="1008">
        <v>20.9</v>
      </c>
      <c r="O43" s="1003"/>
      <c r="P43" s="908"/>
      <c r="R43" s="1385"/>
      <c r="T43" s="274"/>
      <c r="U43" s="274"/>
      <c r="V43" s="274"/>
      <c r="W43" s="274"/>
      <c r="X43" s="274"/>
      <c r="Y43" s="274"/>
      <c r="Z43" s="274"/>
      <c r="AA43" s="274"/>
      <c r="AB43" s="274"/>
      <c r="AC43" s="274"/>
      <c r="AD43" s="274"/>
    </row>
    <row r="44" spans="1:30" ht="13.5" customHeight="1" x14ac:dyDescent="0.2">
      <c r="A44" s="135"/>
      <c r="B44" s="244"/>
      <c r="C44" s="99" t="s">
        <v>270</v>
      </c>
      <c r="D44" s="99"/>
      <c r="E44" s="99"/>
      <c r="F44" s="99"/>
      <c r="G44" s="99"/>
      <c r="H44" s="99"/>
      <c r="I44" s="1042">
        <v>1091</v>
      </c>
      <c r="J44" s="1130">
        <v>1091.346120276452</v>
      </c>
      <c r="K44" s="1384">
        <v>1497.43</v>
      </c>
      <c r="L44" s="1130">
        <v>1455.62</v>
      </c>
      <c r="M44" s="1008">
        <v>9.3000000000000007</v>
      </c>
      <c r="N44" s="1008">
        <v>11.1</v>
      </c>
      <c r="O44" s="1003"/>
      <c r="P44" s="908"/>
      <c r="R44" s="1385"/>
      <c r="T44" s="274"/>
      <c r="U44" s="274"/>
      <c r="V44" s="274"/>
      <c r="W44" s="274"/>
      <c r="X44" s="274"/>
      <c r="Y44" s="274"/>
      <c r="Z44" s="274"/>
      <c r="AA44" s="274"/>
      <c r="AB44" s="274"/>
      <c r="AC44" s="274"/>
      <c r="AD44" s="274"/>
    </row>
    <row r="45" spans="1:30" ht="13.5" customHeight="1" x14ac:dyDescent="0.2">
      <c r="A45" s="135"/>
      <c r="B45" s="244"/>
      <c r="C45" s="99" t="s">
        <v>269</v>
      </c>
      <c r="D45" s="193"/>
      <c r="E45" s="193"/>
      <c r="F45" s="193"/>
      <c r="G45" s="193"/>
      <c r="H45" s="193"/>
      <c r="I45" s="1042">
        <v>692.2</v>
      </c>
      <c r="J45" s="1130">
        <v>711.04731478160693</v>
      </c>
      <c r="K45" s="1384">
        <v>751.73</v>
      </c>
      <c r="L45" s="1130">
        <v>773.74</v>
      </c>
      <c r="M45" s="1008">
        <v>29.9</v>
      </c>
      <c r="N45" s="1008">
        <v>34.700000000000003</v>
      </c>
      <c r="O45" s="1003"/>
      <c r="P45" s="908"/>
      <c r="R45" s="1385"/>
      <c r="T45" s="274"/>
      <c r="U45" s="274"/>
      <c r="V45" s="274"/>
      <c r="W45" s="274"/>
      <c r="X45" s="274"/>
      <c r="Y45" s="274"/>
      <c r="Z45" s="274"/>
      <c r="AA45" s="274"/>
      <c r="AB45" s="274"/>
      <c r="AC45" s="274"/>
      <c r="AD45" s="274"/>
    </row>
    <row r="46" spans="1:30" ht="13.5" customHeight="1" x14ac:dyDescent="0.2">
      <c r="A46" s="135"/>
      <c r="B46" s="244"/>
      <c r="C46" s="99" t="s">
        <v>268</v>
      </c>
      <c r="D46" s="193"/>
      <c r="E46" s="193"/>
      <c r="F46" s="193"/>
      <c r="G46" s="193"/>
      <c r="H46" s="193"/>
      <c r="I46" s="1042">
        <v>1539.9</v>
      </c>
      <c r="J46" s="1130">
        <v>1540.9372848268554</v>
      </c>
      <c r="K46" s="1384">
        <v>1822.39</v>
      </c>
      <c r="L46" s="1130">
        <v>1834.94</v>
      </c>
      <c r="M46" s="1008">
        <v>5</v>
      </c>
      <c r="N46" s="1008">
        <v>5.3</v>
      </c>
      <c r="O46" s="1003"/>
      <c r="P46" s="908"/>
      <c r="R46" s="1385"/>
      <c r="T46" s="274"/>
      <c r="U46" s="274"/>
      <c r="V46" s="274"/>
      <c r="W46" s="274"/>
      <c r="X46" s="274"/>
      <c r="Y46" s="274"/>
      <c r="Z46" s="274"/>
      <c r="AA46" s="274"/>
      <c r="AB46" s="274"/>
      <c r="AC46" s="274"/>
      <c r="AD46" s="274"/>
    </row>
    <row r="47" spans="1:30" ht="13.5" customHeight="1" x14ac:dyDescent="0.2">
      <c r="A47" s="135"/>
      <c r="B47" s="244"/>
      <c r="C47" s="99" t="s">
        <v>267</v>
      </c>
      <c r="D47" s="193"/>
      <c r="E47" s="193"/>
      <c r="F47" s="193"/>
      <c r="G47" s="193"/>
      <c r="H47" s="193"/>
      <c r="I47" s="1042">
        <v>1578.1</v>
      </c>
      <c r="J47" s="1130">
        <v>1572.5093203798053</v>
      </c>
      <c r="K47" s="1384">
        <v>2272.71</v>
      </c>
      <c r="L47" s="1130">
        <v>2270.06</v>
      </c>
      <c r="M47" s="1008">
        <v>1.4</v>
      </c>
      <c r="N47" s="1008">
        <v>1.2</v>
      </c>
      <c r="O47" s="1003"/>
      <c r="P47" s="908"/>
      <c r="R47" s="1385"/>
      <c r="T47" s="274"/>
      <c r="U47" s="274"/>
      <c r="V47" s="274"/>
      <c r="W47" s="274"/>
      <c r="X47" s="274"/>
      <c r="Y47" s="274"/>
      <c r="Z47" s="274"/>
      <c r="AA47" s="274"/>
      <c r="AB47" s="274"/>
      <c r="AC47" s="274"/>
      <c r="AD47" s="274"/>
    </row>
    <row r="48" spans="1:30" ht="13.5" customHeight="1" x14ac:dyDescent="0.2">
      <c r="A48" s="135"/>
      <c r="B48" s="244"/>
      <c r="C48" s="99" t="s">
        <v>266</v>
      </c>
      <c r="D48" s="193"/>
      <c r="E48" s="193"/>
      <c r="F48" s="193"/>
      <c r="G48" s="193"/>
      <c r="H48" s="193"/>
      <c r="I48" s="1042">
        <v>1040</v>
      </c>
      <c r="J48" s="1130">
        <v>1004.2502727339743</v>
      </c>
      <c r="K48" s="1384">
        <v>1146.82</v>
      </c>
      <c r="L48" s="1130">
        <v>1113.2</v>
      </c>
      <c r="M48" s="1008">
        <v>23.6</v>
      </c>
      <c r="N48" s="1008">
        <v>19.899999999999999</v>
      </c>
      <c r="O48" s="1003"/>
      <c r="P48" s="908"/>
      <c r="R48" s="1385"/>
      <c r="T48" s="274"/>
      <c r="U48" s="274"/>
      <c r="V48" s="274"/>
      <c r="W48" s="274"/>
      <c r="X48" s="274"/>
      <c r="Y48" s="274"/>
      <c r="Z48" s="274"/>
      <c r="AA48" s="274"/>
      <c r="AB48" s="274"/>
      <c r="AC48" s="274"/>
      <c r="AD48" s="274"/>
    </row>
    <row r="49" spans="1:30" ht="13.5" customHeight="1" x14ac:dyDescent="0.2">
      <c r="A49" s="135"/>
      <c r="B49" s="244"/>
      <c r="C49" s="99" t="s">
        <v>265</v>
      </c>
      <c r="D49" s="193"/>
      <c r="E49" s="193"/>
      <c r="F49" s="193"/>
      <c r="G49" s="193"/>
      <c r="H49" s="193"/>
      <c r="I49" s="1042">
        <v>1285.3</v>
      </c>
      <c r="J49" s="1130">
        <v>1277.4052178039108</v>
      </c>
      <c r="K49" s="1384">
        <v>1511.38</v>
      </c>
      <c r="L49" s="1130">
        <v>1452.63</v>
      </c>
      <c r="M49" s="1008">
        <v>7.4</v>
      </c>
      <c r="N49" s="1008">
        <v>8.4</v>
      </c>
      <c r="O49" s="1003"/>
      <c r="P49" s="908"/>
      <c r="R49" s="1385"/>
      <c r="T49" s="274"/>
      <c r="U49" s="274"/>
      <c r="V49" s="274"/>
      <c r="W49" s="274"/>
      <c r="X49" s="274"/>
      <c r="Y49" s="274"/>
      <c r="Z49" s="274"/>
      <c r="AA49" s="274"/>
      <c r="AB49" s="274"/>
      <c r="AC49" s="274"/>
      <c r="AD49" s="274"/>
    </row>
    <row r="50" spans="1:30" ht="13.5" customHeight="1" x14ac:dyDescent="0.2">
      <c r="A50" s="135"/>
      <c r="B50" s="244"/>
      <c r="C50" s="99" t="s">
        <v>264</v>
      </c>
      <c r="D50" s="193"/>
      <c r="E50" s="193"/>
      <c r="F50" s="193"/>
      <c r="G50" s="193"/>
      <c r="H50" s="193"/>
      <c r="I50" s="1042">
        <v>760.2</v>
      </c>
      <c r="J50" s="1130">
        <v>766.93772090756761</v>
      </c>
      <c r="K50" s="1384">
        <v>904.37</v>
      </c>
      <c r="L50" s="1130">
        <v>892.3</v>
      </c>
      <c r="M50" s="1008">
        <v>24.5</v>
      </c>
      <c r="N50" s="1008">
        <v>26.2</v>
      </c>
      <c r="O50" s="1003"/>
      <c r="P50" s="908"/>
      <c r="R50" s="1385"/>
      <c r="T50" s="274"/>
      <c r="U50" s="274"/>
      <c r="V50" s="274"/>
      <c r="W50" s="274"/>
      <c r="X50" s="274"/>
      <c r="Y50" s="274"/>
      <c r="Z50" s="274"/>
      <c r="AA50" s="274"/>
      <c r="AB50" s="274"/>
      <c r="AC50" s="274"/>
      <c r="AD50" s="274"/>
    </row>
    <row r="51" spans="1:30" ht="13.5" customHeight="1" x14ac:dyDescent="0.2">
      <c r="A51" s="135"/>
      <c r="B51" s="244"/>
      <c r="C51" s="99" t="s">
        <v>263</v>
      </c>
      <c r="D51" s="193"/>
      <c r="E51" s="193"/>
      <c r="F51" s="193"/>
      <c r="G51" s="193"/>
      <c r="H51" s="193"/>
      <c r="I51" s="1042">
        <v>1195.5</v>
      </c>
      <c r="J51" s="1130">
        <v>1202.1051295259754</v>
      </c>
      <c r="K51" s="1384">
        <v>1293.33</v>
      </c>
      <c r="L51" s="1130">
        <v>1301.7</v>
      </c>
      <c r="M51" s="1008">
        <v>10.199999999999999</v>
      </c>
      <c r="N51" s="1008">
        <v>9.8000000000000007</v>
      </c>
      <c r="O51" s="1003"/>
      <c r="P51" s="908"/>
      <c r="R51" s="1385"/>
      <c r="T51" s="274"/>
      <c r="U51" s="274"/>
      <c r="V51" s="274"/>
      <c r="W51" s="274"/>
      <c r="X51" s="274"/>
      <c r="Y51" s="274"/>
      <c r="Z51" s="274"/>
      <c r="AA51" s="274"/>
      <c r="AB51" s="274"/>
      <c r="AC51" s="274"/>
      <c r="AD51" s="274"/>
    </row>
    <row r="52" spans="1:30" ht="13.5" customHeight="1" x14ac:dyDescent="0.2">
      <c r="A52" s="135"/>
      <c r="B52" s="244"/>
      <c r="C52" s="99" t="s">
        <v>262</v>
      </c>
      <c r="D52" s="193"/>
      <c r="E52" s="193"/>
      <c r="F52" s="193"/>
      <c r="G52" s="193"/>
      <c r="H52" s="193"/>
      <c r="I52" s="1042">
        <v>760.7</v>
      </c>
      <c r="J52" s="1130">
        <v>767.73660899536776</v>
      </c>
      <c r="K52" s="1384">
        <v>854.02</v>
      </c>
      <c r="L52" s="1130">
        <v>856.67</v>
      </c>
      <c r="M52" s="1008">
        <v>22.3</v>
      </c>
      <c r="N52" s="1008">
        <v>21.4</v>
      </c>
      <c r="O52" s="1003"/>
      <c r="P52" s="908"/>
      <c r="R52" s="1385"/>
      <c r="T52" s="274"/>
      <c r="U52" s="274"/>
      <c r="V52" s="274"/>
      <c r="W52" s="274"/>
      <c r="X52" s="274"/>
      <c r="Y52" s="274"/>
      <c r="Z52" s="274"/>
      <c r="AA52" s="274"/>
      <c r="AB52" s="274"/>
      <c r="AC52" s="274"/>
      <c r="AD52" s="274"/>
    </row>
    <row r="53" spans="1:30" ht="13.5" customHeight="1" x14ac:dyDescent="0.2">
      <c r="A53" s="135"/>
      <c r="B53" s="244"/>
      <c r="C53" s="99" t="s">
        <v>261</v>
      </c>
      <c r="D53" s="193"/>
      <c r="E53" s="193"/>
      <c r="F53" s="193"/>
      <c r="G53" s="193"/>
      <c r="H53" s="193"/>
      <c r="I53" s="1042">
        <v>1265.0999999999999</v>
      </c>
      <c r="J53" s="1130">
        <v>1331.4384742590216</v>
      </c>
      <c r="K53" s="1384">
        <v>1447.25</v>
      </c>
      <c r="L53" s="1130">
        <v>1496.99</v>
      </c>
      <c r="M53" s="1008">
        <v>20.2</v>
      </c>
      <c r="N53" s="1008">
        <v>21.2</v>
      </c>
      <c r="O53" s="1003"/>
      <c r="P53" s="908"/>
      <c r="R53" s="1385"/>
      <c r="T53" s="274"/>
      <c r="U53" s="274"/>
      <c r="V53" s="274"/>
      <c r="W53" s="274"/>
      <c r="X53" s="274"/>
      <c r="Y53" s="274"/>
      <c r="Z53" s="274"/>
      <c r="AA53" s="274"/>
      <c r="AB53" s="274"/>
      <c r="AC53" s="274"/>
      <c r="AD53" s="274"/>
    </row>
    <row r="54" spans="1:30" ht="13.5" customHeight="1" x14ac:dyDescent="0.2">
      <c r="A54" s="135"/>
      <c r="B54" s="244"/>
      <c r="C54" s="99" t="s">
        <v>111</v>
      </c>
      <c r="D54" s="193"/>
      <c r="E54" s="193"/>
      <c r="F54" s="193"/>
      <c r="G54" s="193"/>
      <c r="H54" s="193"/>
      <c r="I54" s="1042">
        <v>933</v>
      </c>
      <c r="J54" s="1130">
        <v>930.25321200866392</v>
      </c>
      <c r="K54" s="1384">
        <v>1045.72</v>
      </c>
      <c r="L54" s="1130">
        <v>1050.1199999999999</v>
      </c>
      <c r="M54" s="1008">
        <v>29</v>
      </c>
      <c r="N54" s="1008">
        <v>27.4</v>
      </c>
      <c r="O54" s="1003"/>
      <c r="P54" s="908"/>
      <c r="R54" s="1385"/>
      <c r="T54" s="274"/>
      <c r="U54" s="274"/>
      <c r="V54" s="274"/>
      <c r="W54" s="274"/>
      <c r="X54" s="274"/>
      <c r="Y54" s="274"/>
      <c r="Z54" s="274"/>
      <c r="AA54" s="274"/>
      <c r="AB54" s="274"/>
      <c r="AC54" s="274"/>
      <c r="AD54" s="274"/>
    </row>
    <row r="55" spans="1:30" ht="13.5" customHeight="1" x14ac:dyDescent="0.2">
      <c r="A55" s="135"/>
      <c r="B55" s="244"/>
      <c r="C55" s="191" t="s">
        <v>445</v>
      </c>
      <c r="D55" s="137"/>
      <c r="E55" s="138"/>
      <c r="F55" s="189"/>
      <c r="G55" s="189"/>
      <c r="I55" s="249" t="s">
        <v>429</v>
      </c>
      <c r="J55" s="143"/>
      <c r="K55" s="151"/>
      <c r="L55" s="189"/>
      <c r="M55" s="189"/>
      <c r="N55" s="189"/>
      <c r="O55" s="144"/>
      <c r="P55" s="135"/>
      <c r="R55" s="1385"/>
    </row>
    <row r="56" spans="1:30" ht="13.5" customHeight="1" x14ac:dyDescent="0.2">
      <c r="A56" s="135"/>
      <c r="B56" s="244"/>
      <c r="C56" s="190" t="s">
        <v>390</v>
      </c>
      <c r="D56" s="137"/>
      <c r="E56" s="138"/>
      <c r="F56" s="189"/>
      <c r="G56" s="189"/>
      <c r="H56" s="150"/>
      <c r="I56" s="135"/>
      <c r="J56" s="143"/>
      <c r="K56" s="151"/>
      <c r="L56" s="189"/>
      <c r="M56" s="189"/>
      <c r="N56" s="189"/>
      <c r="O56" s="144"/>
      <c r="P56" s="135"/>
    </row>
    <row r="57" spans="1:30" ht="13.5" customHeight="1" x14ac:dyDescent="0.2">
      <c r="A57" s="135"/>
      <c r="B57" s="248">
        <v>14</v>
      </c>
      <c r="C57" s="1585">
        <v>42522</v>
      </c>
      <c r="D57" s="1585"/>
      <c r="E57" s="137"/>
      <c r="F57" s="137"/>
      <c r="G57" s="137"/>
      <c r="H57" s="137"/>
      <c r="I57" s="137"/>
      <c r="J57" s="137"/>
      <c r="K57" s="137"/>
      <c r="L57" s="137"/>
      <c r="M57" s="137"/>
      <c r="N57" s="137"/>
      <c r="P57" s="135"/>
    </row>
  </sheetData>
  <mergeCells count="18">
    <mergeCell ref="L1:O1"/>
    <mergeCell ref="C5:D6"/>
    <mergeCell ref="C8:F8"/>
    <mergeCell ref="C13:D14"/>
    <mergeCell ref="I14:J14"/>
    <mergeCell ref="K14:L14"/>
    <mergeCell ref="M14:N14"/>
    <mergeCell ref="C29:F29"/>
    <mergeCell ref="C57:D57"/>
    <mergeCell ref="C33:N33"/>
    <mergeCell ref="C34:D35"/>
    <mergeCell ref="I35:J35"/>
    <mergeCell ref="K35:L35"/>
    <mergeCell ref="M35:N35"/>
    <mergeCell ref="G32:H32"/>
    <mergeCell ref="I32:J32"/>
    <mergeCell ref="K32:L32"/>
    <mergeCell ref="M32:N3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614" t="s">
        <v>321</v>
      </c>
      <c r="C1" s="1614"/>
      <c r="D1" s="1614"/>
      <c r="E1" s="222"/>
      <c r="F1" s="222"/>
      <c r="G1" s="222"/>
      <c r="H1" s="222"/>
      <c r="I1" s="222"/>
      <c r="J1" s="265"/>
      <c r="K1" s="2"/>
    </row>
    <row r="2" spans="1:11" ht="6" customHeight="1" x14ac:dyDescent="0.2">
      <c r="A2" s="2"/>
      <c r="B2" s="1546"/>
      <c r="C2" s="1546"/>
      <c r="D2" s="1546"/>
      <c r="E2" s="4"/>
      <c r="F2" s="4"/>
      <c r="G2" s="4"/>
      <c r="H2" s="4"/>
      <c r="I2" s="4"/>
      <c r="J2" s="539"/>
      <c r="K2" s="2"/>
    </row>
    <row r="3" spans="1:11" ht="13.5" customHeight="1" thickBot="1" x14ac:dyDescent="0.25">
      <c r="A3" s="2"/>
      <c r="B3" s="4"/>
      <c r="C3" s="4"/>
      <c r="D3" s="4"/>
      <c r="E3" s="729"/>
      <c r="F3" s="729"/>
      <c r="G3" s="729"/>
      <c r="H3" s="729"/>
      <c r="I3" s="729" t="s">
        <v>70</v>
      </c>
      <c r="J3" s="219"/>
      <c r="K3" s="2"/>
    </row>
    <row r="4" spans="1:11" s="7" customFormat="1" ht="13.5" customHeight="1" thickBot="1" x14ac:dyDescent="0.25">
      <c r="A4" s="6"/>
      <c r="B4" s="14"/>
      <c r="C4" s="1607" t="s">
        <v>348</v>
      </c>
      <c r="D4" s="1608"/>
      <c r="E4" s="1608"/>
      <c r="F4" s="1608"/>
      <c r="G4" s="1608"/>
      <c r="H4" s="1608"/>
      <c r="I4" s="1609"/>
      <c r="J4" s="219"/>
      <c r="K4" s="6"/>
    </row>
    <row r="5" spans="1:11" ht="4.5" customHeight="1" x14ac:dyDescent="0.2">
      <c r="A5" s="2"/>
      <c r="B5" s="4"/>
      <c r="C5" s="1610" t="s">
        <v>85</v>
      </c>
      <c r="D5" s="1611"/>
      <c r="E5" s="731"/>
      <c r="F5" s="731"/>
      <c r="G5" s="731"/>
      <c r="H5" s="731"/>
      <c r="I5" s="731"/>
      <c r="J5" s="219"/>
      <c r="K5" s="2"/>
    </row>
    <row r="6" spans="1:11" ht="15.75" customHeight="1" x14ac:dyDescent="0.2">
      <c r="A6" s="2"/>
      <c r="B6" s="4"/>
      <c r="C6" s="1610"/>
      <c r="D6" s="1611"/>
      <c r="E6" s="1604" t="s">
        <v>347</v>
      </c>
      <c r="F6" s="1604"/>
      <c r="G6" s="1604"/>
      <c r="H6" s="1604"/>
      <c r="I6" s="1604"/>
      <c r="J6" s="219"/>
      <c r="K6" s="2"/>
    </row>
    <row r="7" spans="1:11" ht="13.5" customHeight="1" x14ac:dyDescent="0.2">
      <c r="A7" s="2"/>
      <c r="B7" s="4"/>
      <c r="C7" s="1611"/>
      <c r="D7" s="1611"/>
      <c r="E7" s="1612">
        <v>2015</v>
      </c>
      <c r="F7" s="1612"/>
      <c r="G7" s="1612"/>
      <c r="H7" s="1613"/>
      <c r="I7" s="1228">
        <v>2016</v>
      </c>
      <c r="J7" s="219"/>
      <c r="K7" s="2"/>
    </row>
    <row r="8" spans="1:11" ht="13.5" customHeight="1" x14ac:dyDescent="0.2">
      <c r="A8" s="2"/>
      <c r="B8" s="4"/>
      <c r="C8" s="541"/>
      <c r="D8" s="541"/>
      <c r="E8" s="730" t="s">
        <v>93</v>
      </c>
      <c r="F8" s="958" t="s">
        <v>102</v>
      </c>
      <c r="G8" s="730" t="s">
        <v>99</v>
      </c>
      <c r="H8" s="1136" t="s">
        <v>96</v>
      </c>
      <c r="I8" s="730" t="s">
        <v>93</v>
      </c>
      <c r="J8" s="219"/>
      <c r="K8" s="2"/>
    </row>
    <row r="9" spans="1:11" s="544" customFormat="1" ht="23.25" customHeight="1" x14ac:dyDescent="0.2">
      <c r="A9" s="542"/>
      <c r="B9" s="543"/>
      <c r="C9" s="1605" t="s">
        <v>68</v>
      </c>
      <c r="D9" s="1605"/>
      <c r="E9" s="1038">
        <v>5.25</v>
      </c>
      <c r="F9" s="1039">
        <v>5.23</v>
      </c>
      <c r="G9" s="1039">
        <v>5.24</v>
      </c>
      <c r="H9" s="1039">
        <v>5.19</v>
      </c>
      <c r="I9" s="1039">
        <v>5.19</v>
      </c>
      <c r="J9" s="609"/>
      <c r="K9" s="542"/>
    </row>
    <row r="10" spans="1:11" ht="18.75" customHeight="1" x14ac:dyDescent="0.2">
      <c r="A10" s="2"/>
      <c r="B10" s="4"/>
      <c r="C10" s="206" t="s">
        <v>329</v>
      </c>
      <c r="D10" s="13"/>
      <c r="E10" s="1040">
        <v>11.41</v>
      </c>
      <c r="F10" s="1041">
        <v>11.51</v>
      </c>
      <c r="G10" s="1041">
        <v>11.23</v>
      </c>
      <c r="H10" s="1041">
        <v>10.86</v>
      </c>
      <c r="I10" s="1041">
        <v>10.95</v>
      </c>
      <c r="J10" s="609"/>
      <c r="K10" s="2"/>
    </row>
    <row r="11" spans="1:11" ht="18.75" customHeight="1" x14ac:dyDescent="0.2">
      <c r="A11" s="2"/>
      <c r="B11" s="4"/>
      <c r="C11" s="206" t="s">
        <v>253</v>
      </c>
      <c r="D11" s="22"/>
      <c r="E11" s="1040">
        <v>7.16</v>
      </c>
      <c r="F11" s="1041">
        <v>7.07</v>
      </c>
      <c r="G11" s="1041">
        <v>7.11</v>
      </c>
      <c r="H11" s="1041">
        <v>7.03</v>
      </c>
      <c r="I11" s="1041">
        <v>6.98</v>
      </c>
      <c r="J11" s="609"/>
      <c r="K11" s="2"/>
    </row>
    <row r="12" spans="1:11" ht="18.75" customHeight="1" x14ac:dyDescent="0.2">
      <c r="A12" s="2"/>
      <c r="B12" s="4"/>
      <c r="C12" s="206" t="s">
        <v>254</v>
      </c>
      <c r="D12" s="22"/>
      <c r="E12" s="1040">
        <v>4.24</v>
      </c>
      <c r="F12" s="1041">
        <v>4.2</v>
      </c>
      <c r="G12" s="1041">
        <v>4.25</v>
      </c>
      <c r="H12" s="1041">
        <v>4.22</v>
      </c>
      <c r="I12" s="1041">
        <v>4.2300000000000004</v>
      </c>
      <c r="J12" s="609"/>
      <c r="K12" s="2"/>
    </row>
    <row r="13" spans="1:11" ht="18.75" customHeight="1" x14ac:dyDescent="0.2">
      <c r="A13" s="2"/>
      <c r="B13" s="4"/>
      <c r="C13" s="206" t="s">
        <v>84</v>
      </c>
      <c r="D13" s="13"/>
      <c r="E13" s="1040">
        <v>4.18</v>
      </c>
      <c r="F13" s="1041">
        <v>4.17</v>
      </c>
      <c r="G13" s="1041">
        <v>4.2699999999999996</v>
      </c>
      <c r="H13" s="1041">
        <v>4.21</v>
      </c>
      <c r="I13" s="1041">
        <v>4.21</v>
      </c>
      <c r="J13" s="540"/>
      <c r="K13" s="2"/>
    </row>
    <row r="14" spans="1:11" ht="18.75" customHeight="1" x14ac:dyDescent="0.2">
      <c r="A14" s="2"/>
      <c r="B14" s="4"/>
      <c r="C14" s="206" t="s">
        <v>255</v>
      </c>
      <c r="D14" s="22"/>
      <c r="E14" s="1040">
        <v>4.41</v>
      </c>
      <c r="F14" s="1041">
        <v>4.42</v>
      </c>
      <c r="G14" s="1041">
        <v>4.43</v>
      </c>
      <c r="H14" s="1041">
        <v>4.37</v>
      </c>
      <c r="I14" s="1041">
        <v>4.47</v>
      </c>
      <c r="J14" s="540"/>
      <c r="K14" s="2"/>
    </row>
    <row r="15" spans="1:11" ht="18.75" customHeight="1" x14ac:dyDescent="0.2">
      <c r="A15" s="2"/>
      <c r="B15" s="4"/>
      <c r="C15" s="206" t="s">
        <v>83</v>
      </c>
      <c r="D15" s="22"/>
      <c r="E15" s="1040">
        <v>4.34</v>
      </c>
      <c r="F15" s="1041">
        <v>4.29</v>
      </c>
      <c r="G15" s="1041">
        <v>4.28</v>
      </c>
      <c r="H15" s="1041">
        <v>4.26</v>
      </c>
      <c r="I15" s="1041">
        <v>4.2699999999999996</v>
      </c>
      <c r="J15" s="540"/>
      <c r="K15" s="2"/>
    </row>
    <row r="16" spans="1:11" ht="18.75" customHeight="1" x14ac:dyDescent="0.2">
      <c r="A16" s="2"/>
      <c r="B16" s="4"/>
      <c r="C16" s="206" t="s">
        <v>256</v>
      </c>
      <c r="D16" s="22"/>
      <c r="E16" s="1040">
        <v>4.3099999999999996</v>
      </c>
      <c r="F16" s="1041">
        <v>4.46</v>
      </c>
      <c r="G16" s="1041">
        <v>4.43</v>
      </c>
      <c r="H16" s="1041">
        <v>4.37</v>
      </c>
      <c r="I16" s="1041">
        <v>4.49</v>
      </c>
      <c r="J16" s="540"/>
      <c r="K16" s="2"/>
    </row>
    <row r="17" spans="1:18" ht="18.75" customHeight="1" x14ac:dyDescent="0.2">
      <c r="A17" s="2"/>
      <c r="B17" s="4"/>
      <c r="C17" s="206" t="s">
        <v>82</v>
      </c>
      <c r="D17" s="22"/>
      <c r="E17" s="1040">
        <v>4.2699999999999996</v>
      </c>
      <c r="F17" s="1041">
        <v>4.25</v>
      </c>
      <c r="G17" s="1041">
        <v>4.29</v>
      </c>
      <c r="H17" s="1041">
        <v>4.3</v>
      </c>
      <c r="I17" s="1041">
        <v>4.25</v>
      </c>
      <c r="J17" s="540"/>
      <c r="K17" s="2"/>
    </row>
    <row r="18" spans="1:18" ht="18.75" customHeight="1" x14ac:dyDescent="0.2">
      <c r="A18" s="2"/>
      <c r="B18" s="4"/>
      <c r="C18" s="206" t="s">
        <v>81</v>
      </c>
      <c r="D18" s="22"/>
      <c r="E18" s="1040">
        <v>4.83</v>
      </c>
      <c r="F18" s="1041">
        <v>4.88</v>
      </c>
      <c r="G18" s="1041">
        <v>4.88</v>
      </c>
      <c r="H18" s="1041">
        <v>4.84</v>
      </c>
      <c r="I18" s="1041">
        <v>4.82</v>
      </c>
      <c r="J18" s="540"/>
      <c r="K18" s="2"/>
    </row>
    <row r="19" spans="1:18" ht="18.75" customHeight="1" x14ac:dyDescent="0.2">
      <c r="A19" s="2"/>
      <c r="B19" s="4"/>
      <c r="C19" s="206" t="s">
        <v>257</v>
      </c>
      <c r="D19" s="22"/>
      <c r="E19" s="1040">
        <v>4.2300000000000004</v>
      </c>
      <c r="F19" s="1041">
        <v>4.29</v>
      </c>
      <c r="G19" s="1041">
        <v>4.3600000000000003</v>
      </c>
      <c r="H19" s="1041">
        <v>4.37</v>
      </c>
      <c r="I19" s="1041">
        <v>4.25</v>
      </c>
      <c r="J19" s="540"/>
      <c r="K19" s="2"/>
    </row>
    <row r="20" spans="1:18" ht="18.75" customHeight="1" x14ac:dyDescent="0.2">
      <c r="A20" s="2"/>
      <c r="B20" s="4"/>
      <c r="C20" s="206" t="s">
        <v>80</v>
      </c>
      <c r="D20" s="13"/>
      <c r="E20" s="1040">
        <v>4.96</v>
      </c>
      <c r="F20" s="1041">
        <v>5.13</v>
      </c>
      <c r="G20" s="1041">
        <v>5.25</v>
      </c>
      <c r="H20" s="1041">
        <v>5.08</v>
      </c>
      <c r="I20" s="1041">
        <v>4.92</v>
      </c>
      <c r="J20" s="540"/>
      <c r="K20" s="2"/>
    </row>
    <row r="21" spans="1:18" ht="18.75" customHeight="1" x14ac:dyDescent="0.2">
      <c r="A21" s="2"/>
      <c r="B21" s="4"/>
      <c r="C21" s="206" t="s">
        <v>258</v>
      </c>
      <c r="D21" s="22"/>
      <c r="E21" s="1040">
        <v>5.03</v>
      </c>
      <c r="F21" s="1041">
        <v>5.2</v>
      </c>
      <c r="G21" s="1041">
        <v>5.22</v>
      </c>
      <c r="H21" s="1041">
        <v>5.16</v>
      </c>
      <c r="I21" s="1041">
        <v>5.17</v>
      </c>
      <c r="J21" s="540"/>
      <c r="K21" s="2"/>
    </row>
    <row r="22" spans="1:18" ht="18.75" customHeight="1" x14ac:dyDescent="0.2">
      <c r="A22" s="2"/>
      <c r="B22" s="4"/>
      <c r="C22" s="206" t="s">
        <v>259</v>
      </c>
      <c r="D22" s="22"/>
      <c r="E22" s="1040">
        <v>4.78</v>
      </c>
      <c r="F22" s="1041">
        <v>4.79</v>
      </c>
      <c r="G22" s="1041">
        <v>4.82</v>
      </c>
      <c r="H22" s="1041">
        <v>4.88</v>
      </c>
      <c r="I22" s="1041">
        <v>4.8</v>
      </c>
      <c r="J22" s="540"/>
      <c r="K22" s="2"/>
    </row>
    <row r="23" spans="1:18" ht="18.75" customHeight="1" x14ac:dyDescent="0.2">
      <c r="A23" s="2"/>
      <c r="B23" s="4"/>
      <c r="C23" s="206" t="s">
        <v>335</v>
      </c>
      <c r="D23" s="22"/>
      <c r="E23" s="1040">
        <v>4.68</v>
      </c>
      <c r="F23" s="1041">
        <v>4.71</v>
      </c>
      <c r="G23" s="1041">
        <v>4.72</v>
      </c>
      <c r="H23" s="1041">
        <v>4.6399999999999997</v>
      </c>
      <c r="I23" s="1041">
        <v>4.67</v>
      </c>
      <c r="J23" s="540"/>
      <c r="K23" s="2"/>
    </row>
    <row r="24" spans="1:18" ht="18.75" customHeight="1" x14ac:dyDescent="0.2">
      <c r="A24" s="2"/>
      <c r="B24" s="4"/>
      <c r="C24" s="206" t="s">
        <v>336</v>
      </c>
      <c r="D24" s="22"/>
      <c r="E24" s="1040">
        <v>4.1399999999999997</v>
      </c>
      <c r="F24" s="1041">
        <v>4.13</v>
      </c>
      <c r="G24" s="1041">
        <v>4.1399999999999997</v>
      </c>
      <c r="H24" s="1041">
        <v>4.1100000000000003</v>
      </c>
      <c r="I24" s="1041">
        <v>4.12</v>
      </c>
      <c r="J24" s="540"/>
      <c r="K24" s="2"/>
    </row>
    <row r="25" spans="1:18" ht="35.25" customHeight="1" thickBot="1" x14ac:dyDescent="0.25">
      <c r="A25" s="2"/>
      <c r="B25" s="4"/>
      <c r="C25" s="732"/>
      <c r="D25" s="732"/>
      <c r="E25" s="545"/>
      <c r="F25" s="545"/>
      <c r="G25" s="545"/>
      <c r="H25" s="545"/>
      <c r="I25" s="545"/>
      <c r="J25" s="540"/>
      <c r="K25" s="2"/>
    </row>
    <row r="26" spans="1:18" s="7" customFormat="1" ht="13.5" customHeight="1" thickBot="1" x14ac:dyDescent="0.25">
      <c r="A26" s="6"/>
      <c r="B26" s="14"/>
      <c r="C26" s="1607" t="s">
        <v>349</v>
      </c>
      <c r="D26" s="1608"/>
      <c r="E26" s="1608"/>
      <c r="F26" s="1608"/>
      <c r="G26" s="1608"/>
      <c r="H26" s="1608"/>
      <c r="I26" s="1609"/>
      <c r="J26" s="540"/>
      <c r="K26" s="6"/>
    </row>
    <row r="27" spans="1:18" ht="4.5" customHeight="1" x14ac:dyDescent="0.2">
      <c r="A27" s="2"/>
      <c r="B27" s="4"/>
      <c r="C27" s="1610" t="s">
        <v>85</v>
      </c>
      <c r="D27" s="1611"/>
      <c r="E27" s="732"/>
      <c r="F27" s="732"/>
      <c r="G27" s="732"/>
      <c r="H27" s="732"/>
      <c r="I27" s="732"/>
      <c r="J27" s="540"/>
      <c r="K27" s="2"/>
    </row>
    <row r="28" spans="1:18" ht="15.75" customHeight="1" x14ac:dyDescent="0.2">
      <c r="A28" s="2"/>
      <c r="B28" s="4"/>
      <c r="C28" s="1610"/>
      <c r="D28" s="1611"/>
      <c r="E28" s="1604" t="s">
        <v>355</v>
      </c>
      <c r="F28" s="1604"/>
      <c r="G28" s="1604"/>
      <c r="H28" s="1604"/>
      <c r="I28" s="1604"/>
      <c r="J28" s="219"/>
      <c r="K28" s="2"/>
    </row>
    <row r="29" spans="1:18" ht="13.5" customHeight="1" x14ac:dyDescent="0.2">
      <c r="A29" s="2"/>
      <c r="B29" s="4"/>
      <c r="C29" s="1611"/>
      <c r="D29" s="1611"/>
      <c r="E29" s="1612">
        <v>2015</v>
      </c>
      <c r="F29" s="1612"/>
      <c r="G29" s="1612"/>
      <c r="H29" s="1613"/>
      <c r="I29" s="1228">
        <v>2016</v>
      </c>
      <c r="J29" s="219"/>
      <c r="K29" s="2"/>
    </row>
    <row r="30" spans="1:18" ht="13.5" customHeight="1" x14ac:dyDescent="0.2">
      <c r="A30" s="2"/>
      <c r="B30" s="4"/>
      <c r="C30" s="541"/>
      <c r="D30" s="541"/>
      <c r="E30" s="730" t="s">
        <v>93</v>
      </c>
      <c r="F30" s="958" t="s">
        <v>102</v>
      </c>
      <c r="G30" s="730" t="s">
        <v>99</v>
      </c>
      <c r="H30" s="1136" t="s">
        <v>96</v>
      </c>
      <c r="I30" s="730" t="s">
        <v>93</v>
      </c>
      <c r="J30" s="219"/>
      <c r="K30" s="2"/>
    </row>
    <row r="31" spans="1:18" s="544" customFormat="1" ht="23.25" customHeight="1" x14ac:dyDescent="0.2">
      <c r="A31" s="542"/>
      <c r="B31" s="543"/>
      <c r="C31" s="1605" t="s">
        <v>68</v>
      </c>
      <c r="D31" s="1605"/>
      <c r="E31" s="1034">
        <v>907.91</v>
      </c>
      <c r="F31" s="1035">
        <v>906.18</v>
      </c>
      <c r="G31" s="1035">
        <v>907.38</v>
      </c>
      <c r="H31" s="1035">
        <v>898.25</v>
      </c>
      <c r="I31" s="1035">
        <v>897.86</v>
      </c>
      <c r="J31" s="609"/>
      <c r="K31" s="542"/>
      <c r="M31" s="1030"/>
      <c r="O31" s="1271"/>
      <c r="Q31" s="1030"/>
      <c r="R31" s="1030"/>
    </row>
    <row r="32" spans="1:18" ht="18.75" customHeight="1" x14ac:dyDescent="0.2">
      <c r="A32" s="2"/>
      <c r="B32" s="4"/>
      <c r="C32" s="206" t="s">
        <v>329</v>
      </c>
      <c r="D32" s="13"/>
      <c r="E32" s="1036">
        <v>1962.68</v>
      </c>
      <c r="F32" s="1037">
        <v>1976.73</v>
      </c>
      <c r="G32" s="1037">
        <v>1928.47</v>
      </c>
      <c r="H32" s="1037">
        <v>1864.56</v>
      </c>
      <c r="I32" s="1037">
        <v>1883.15</v>
      </c>
      <c r="J32" s="609"/>
      <c r="K32" s="2"/>
      <c r="M32" s="1030"/>
      <c r="N32" s="544"/>
      <c r="O32" s="1271"/>
    </row>
    <row r="33" spans="1:15" ht="18.75" customHeight="1" x14ac:dyDescent="0.2">
      <c r="A33" s="2"/>
      <c r="B33" s="4"/>
      <c r="C33" s="206" t="s">
        <v>253</v>
      </c>
      <c r="D33" s="22"/>
      <c r="E33" s="1036">
        <v>1240.1099999999999</v>
      </c>
      <c r="F33" s="1037">
        <v>1224.56</v>
      </c>
      <c r="G33" s="1037">
        <v>1231.3499999999999</v>
      </c>
      <c r="H33" s="1037">
        <v>1217.74</v>
      </c>
      <c r="I33" s="1037">
        <v>1209.71</v>
      </c>
      <c r="J33" s="609"/>
      <c r="K33" s="2"/>
      <c r="M33" s="1030"/>
      <c r="N33" s="544"/>
      <c r="O33" s="1271"/>
    </row>
    <row r="34" spans="1:15" ht="18.75" customHeight="1" x14ac:dyDescent="0.2">
      <c r="A34" s="2"/>
      <c r="B34" s="4"/>
      <c r="C34" s="206" t="s">
        <v>254</v>
      </c>
      <c r="D34" s="22"/>
      <c r="E34" s="1036">
        <v>733.54</v>
      </c>
      <c r="F34" s="1037">
        <v>727.64</v>
      </c>
      <c r="G34" s="1037">
        <v>735.8</v>
      </c>
      <c r="H34" s="1037">
        <v>731.14</v>
      </c>
      <c r="I34" s="1037">
        <v>732.21</v>
      </c>
      <c r="J34" s="609"/>
      <c r="K34" s="2"/>
      <c r="M34" s="1030"/>
      <c r="N34" s="544"/>
      <c r="O34" s="1271"/>
    </row>
    <row r="35" spans="1:15" ht="18.75" customHeight="1" x14ac:dyDescent="0.2">
      <c r="A35" s="2"/>
      <c r="B35" s="4"/>
      <c r="C35" s="206" t="s">
        <v>84</v>
      </c>
      <c r="D35" s="13"/>
      <c r="E35" s="1036">
        <v>722.92</v>
      </c>
      <c r="F35" s="1037">
        <v>722.52</v>
      </c>
      <c r="G35" s="1037">
        <v>740.72</v>
      </c>
      <c r="H35" s="1037">
        <v>730.4</v>
      </c>
      <c r="I35" s="1037">
        <v>729.3</v>
      </c>
      <c r="J35" s="540"/>
      <c r="K35" s="2"/>
      <c r="M35" s="1030"/>
      <c r="N35" s="544"/>
      <c r="O35" s="1271"/>
    </row>
    <row r="36" spans="1:15" ht="18.75" customHeight="1" x14ac:dyDescent="0.2">
      <c r="A36" s="2"/>
      <c r="B36" s="4"/>
      <c r="C36" s="206" t="s">
        <v>255</v>
      </c>
      <c r="D36" s="22"/>
      <c r="E36" s="1036">
        <v>763.81</v>
      </c>
      <c r="F36" s="1037">
        <v>765.55</v>
      </c>
      <c r="G36" s="1037">
        <v>767.03</v>
      </c>
      <c r="H36" s="1037">
        <v>757.38</v>
      </c>
      <c r="I36" s="1037">
        <v>773.79</v>
      </c>
      <c r="J36" s="540"/>
      <c r="K36" s="2"/>
      <c r="M36" s="1030"/>
      <c r="N36" s="544"/>
      <c r="O36" s="1271"/>
    </row>
    <row r="37" spans="1:15" ht="18.75" customHeight="1" x14ac:dyDescent="0.2">
      <c r="A37" s="2"/>
      <c r="B37" s="4"/>
      <c r="C37" s="206" t="s">
        <v>83</v>
      </c>
      <c r="D37" s="22"/>
      <c r="E37" s="1036">
        <v>752.71</v>
      </c>
      <c r="F37" s="1037">
        <v>743.56</v>
      </c>
      <c r="G37" s="1037">
        <v>741.11</v>
      </c>
      <c r="H37" s="1037">
        <v>737.88</v>
      </c>
      <c r="I37" s="1037">
        <v>739.53</v>
      </c>
      <c r="J37" s="540"/>
      <c r="K37" s="2"/>
      <c r="M37" s="1030"/>
      <c r="N37" s="544"/>
      <c r="O37" s="1271"/>
    </row>
    <row r="38" spans="1:15" ht="18.75" customHeight="1" x14ac:dyDescent="0.2">
      <c r="A38" s="2"/>
      <c r="B38" s="4"/>
      <c r="C38" s="206" t="s">
        <v>256</v>
      </c>
      <c r="D38" s="22"/>
      <c r="E38" s="1036">
        <v>746.54</v>
      </c>
      <c r="F38" s="1037">
        <v>772.74</v>
      </c>
      <c r="G38" s="1037">
        <v>767.43</v>
      </c>
      <c r="H38" s="1037">
        <v>757.15</v>
      </c>
      <c r="I38" s="1037">
        <v>777.86</v>
      </c>
      <c r="J38" s="540"/>
      <c r="K38" s="2"/>
      <c r="M38" s="1030"/>
      <c r="N38" s="544"/>
      <c r="O38" s="1271"/>
    </row>
    <row r="39" spans="1:15" ht="18.75" customHeight="1" x14ac:dyDescent="0.2">
      <c r="A39" s="2"/>
      <c r="B39" s="4"/>
      <c r="C39" s="206" t="s">
        <v>82</v>
      </c>
      <c r="D39" s="22"/>
      <c r="E39" s="1036">
        <v>740.4</v>
      </c>
      <c r="F39" s="1037">
        <v>735.22</v>
      </c>
      <c r="G39" s="1037">
        <v>743.76</v>
      </c>
      <c r="H39" s="1037">
        <v>745.87</v>
      </c>
      <c r="I39" s="1037">
        <v>736.58</v>
      </c>
      <c r="J39" s="540"/>
      <c r="K39" s="2"/>
      <c r="M39" s="1030"/>
      <c r="N39" s="544"/>
      <c r="O39" s="1271"/>
    </row>
    <row r="40" spans="1:15" ht="18.75" customHeight="1" x14ac:dyDescent="0.2">
      <c r="A40" s="2"/>
      <c r="B40" s="4"/>
      <c r="C40" s="206" t="s">
        <v>81</v>
      </c>
      <c r="D40" s="22"/>
      <c r="E40" s="1036">
        <v>837.59</v>
      </c>
      <c r="F40" s="1037">
        <v>844.84</v>
      </c>
      <c r="G40" s="1037">
        <v>845.2</v>
      </c>
      <c r="H40" s="1037">
        <v>838</v>
      </c>
      <c r="I40" s="1037">
        <v>834.85</v>
      </c>
      <c r="J40" s="540"/>
      <c r="K40" s="2"/>
      <c r="M40" s="1030"/>
      <c r="N40" s="544"/>
      <c r="O40" s="1271"/>
    </row>
    <row r="41" spans="1:15" ht="18.75" customHeight="1" x14ac:dyDescent="0.2">
      <c r="A41" s="2"/>
      <c r="B41" s="4"/>
      <c r="C41" s="206" t="s">
        <v>257</v>
      </c>
      <c r="D41" s="22"/>
      <c r="E41" s="1036">
        <v>733.3</v>
      </c>
      <c r="F41" s="1037">
        <v>742.8</v>
      </c>
      <c r="G41" s="1037">
        <v>754.77</v>
      </c>
      <c r="H41" s="1037">
        <v>756.34</v>
      </c>
      <c r="I41" s="1037">
        <v>736.24</v>
      </c>
      <c r="J41" s="540"/>
      <c r="K41" s="2"/>
      <c r="M41" s="1030"/>
      <c r="N41" s="544"/>
      <c r="O41" s="1271"/>
    </row>
    <row r="42" spans="1:15" ht="18.75" customHeight="1" x14ac:dyDescent="0.2">
      <c r="A42" s="2"/>
      <c r="B42" s="4"/>
      <c r="C42" s="206" t="s">
        <v>80</v>
      </c>
      <c r="D42" s="13"/>
      <c r="E42" s="1036">
        <v>860.55</v>
      </c>
      <c r="F42" s="1037">
        <v>888.21</v>
      </c>
      <c r="G42" s="1037">
        <v>909.23</v>
      </c>
      <c r="H42" s="1037">
        <v>880.36</v>
      </c>
      <c r="I42" s="1037">
        <v>853.26</v>
      </c>
      <c r="J42" s="540"/>
      <c r="K42" s="2"/>
      <c r="M42" s="1030"/>
      <c r="N42" s="544"/>
      <c r="O42" s="1271"/>
    </row>
    <row r="43" spans="1:15" ht="18.75" customHeight="1" x14ac:dyDescent="0.2">
      <c r="A43" s="2"/>
      <c r="B43" s="4"/>
      <c r="C43" s="206" t="s">
        <v>258</v>
      </c>
      <c r="D43" s="22"/>
      <c r="E43" s="1036">
        <v>872.02</v>
      </c>
      <c r="F43" s="1037">
        <v>899.69</v>
      </c>
      <c r="G43" s="1037">
        <v>904.23</v>
      </c>
      <c r="H43" s="1037">
        <v>893.53</v>
      </c>
      <c r="I43" s="1037">
        <v>895.11</v>
      </c>
      <c r="J43" s="540"/>
      <c r="K43" s="2"/>
      <c r="M43" s="1030"/>
      <c r="N43" s="544"/>
      <c r="O43" s="1271"/>
    </row>
    <row r="44" spans="1:15" ht="18.75" customHeight="1" x14ac:dyDescent="0.2">
      <c r="A44" s="2"/>
      <c r="B44" s="4"/>
      <c r="C44" s="206" t="s">
        <v>259</v>
      </c>
      <c r="D44" s="22"/>
      <c r="E44" s="1036">
        <v>829.01</v>
      </c>
      <c r="F44" s="1037">
        <v>830.91</v>
      </c>
      <c r="G44" s="1037">
        <v>836.01</v>
      </c>
      <c r="H44" s="1037">
        <v>844.77</v>
      </c>
      <c r="I44" s="1037">
        <v>831.5</v>
      </c>
      <c r="J44" s="540"/>
      <c r="K44" s="2"/>
      <c r="M44" s="1030"/>
      <c r="N44" s="544"/>
      <c r="O44" s="1271"/>
    </row>
    <row r="45" spans="1:15" ht="18.75" customHeight="1" x14ac:dyDescent="0.2">
      <c r="A45" s="2"/>
      <c r="B45" s="4"/>
      <c r="C45" s="206" t="s">
        <v>335</v>
      </c>
      <c r="D45" s="22"/>
      <c r="E45" s="1036">
        <v>808.33</v>
      </c>
      <c r="F45" s="1037">
        <v>816.52</v>
      </c>
      <c r="G45" s="1037">
        <v>818.77</v>
      </c>
      <c r="H45" s="1037">
        <v>803.41</v>
      </c>
      <c r="I45" s="1037">
        <v>809.26</v>
      </c>
      <c r="J45" s="540"/>
      <c r="K45" s="2"/>
      <c r="M45" s="1030"/>
      <c r="N45" s="544"/>
      <c r="O45" s="1271"/>
    </row>
    <row r="46" spans="1:15" ht="18.75" customHeight="1" x14ac:dyDescent="0.2">
      <c r="A46" s="2"/>
      <c r="B46" s="4"/>
      <c r="C46" s="206" t="s">
        <v>336</v>
      </c>
      <c r="D46" s="22"/>
      <c r="E46" s="1036">
        <v>717.07</v>
      </c>
      <c r="F46" s="1037">
        <v>716.04</v>
      </c>
      <c r="G46" s="1037">
        <v>717.64</v>
      </c>
      <c r="H46" s="1037">
        <v>712.18</v>
      </c>
      <c r="I46" s="1037">
        <v>713.15</v>
      </c>
      <c r="J46" s="540"/>
      <c r="K46" s="2"/>
      <c r="M46" s="1030"/>
      <c r="N46" s="544"/>
      <c r="O46" s="1271"/>
    </row>
    <row r="47" spans="1:15" s="546" customFormat="1" ht="13.5" customHeight="1" x14ac:dyDescent="0.2">
      <c r="A47" s="728"/>
      <c r="B47" s="728"/>
      <c r="C47" s="1606" t="s">
        <v>429</v>
      </c>
      <c r="D47" s="1606"/>
      <c r="E47" s="1606"/>
      <c r="F47" s="1606"/>
      <c r="G47" s="1606"/>
      <c r="H47" s="1606"/>
      <c r="I47" s="1606"/>
      <c r="J47" s="610"/>
      <c r="K47" s="728"/>
    </row>
    <row r="48" spans="1:15" ht="13.5" customHeight="1" x14ac:dyDescent="0.2">
      <c r="A48" s="2"/>
      <c r="B48" s="4"/>
      <c r="C48" s="42" t="s">
        <v>446</v>
      </c>
      <c r="D48" s="731"/>
      <c r="E48" s="731"/>
      <c r="F48" s="731"/>
      <c r="G48" s="731"/>
      <c r="H48" s="731"/>
      <c r="I48" s="731"/>
      <c r="J48" s="540"/>
      <c r="K48" s="2"/>
    </row>
    <row r="49" spans="1:11" ht="13.5" customHeight="1" x14ac:dyDescent="0.2">
      <c r="A49" s="2"/>
      <c r="B49" s="2"/>
      <c r="C49" s="2"/>
      <c r="D49" s="728"/>
      <c r="E49" s="4"/>
      <c r="F49" s="4"/>
      <c r="G49" s="4"/>
      <c r="H49" s="1603">
        <v>42522</v>
      </c>
      <c r="I49" s="1603"/>
      <c r="J49" s="264">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conditionalFormatting sqref="O31:O46">
    <cfRule type="top10" dxfId="13" priority="1" bottom="1" rank="2"/>
    <cfRule type="top10" dxfId="12"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125" zoomScaleNormal="125" workbookViewId="0"/>
  </sheetViews>
  <sheetFormatPr defaultRowHeight="12.75" x14ac:dyDescent="0.2"/>
  <cols>
    <col min="1" max="1" width="1" style="416" customWidth="1"/>
    <col min="2" max="2" width="2.5703125" style="416" customWidth="1"/>
    <col min="3" max="3" width="2.28515625" style="416" customWidth="1"/>
    <col min="4" max="4" width="27.85546875" style="478" customWidth="1"/>
    <col min="5" max="6" width="5" style="478" customWidth="1"/>
    <col min="7" max="7" width="5" style="416" customWidth="1"/>
    <col min="8" max="8" width="5.7109375" style="416" customWidth="1"/>
    <col min="9" max="9" width="5" style="416" customWidth="1"/>
    <col min="10" max="10" width="5.140625" style="416" customWidth="1"/>
    <col min="11" max="11" width="6" style="416" customWidth="1"/>
    <col min="12" max="17" width="5.140625" style="416" customWidth="1"/>
    <col min="18" max="18" width="2.5703125" style="416" customWidth="1"/>
    <col min="19" max="19" width="1" style="416" customWidth="1"/>
    <col min="20" max="20" width="7.42578125" style="416" customWidth="1"/>
    <col min="21" max="21" width="7.5703125" style="1016" bestFit="1" customWidth="1"/>
    <col min="22" max="22" width="6.5703125" style="416" bestFit="1" customWidth="1"/>
    <col min="23" max="23" width="5.5703125" style="416" customWidth="1"/>
    <col min="24" max="16384" width="9.140625" style="416"/>
  </cols>
  <sheetData>
    <row r="1" spans="1:33" ht="13.5" customHeight="1" x14ac:dyDescent="0.2">
      <c r="A1" s="411"/>
      <c r="B1" s="478"/>
      <c r="C1" s="1632" t="s">
        <v>34</v>
      </c>
      <c r="D1" s="1632"/>
      <c r="E1" s="1632"/>
      <c r="F1" s="1632"/>
      <c r="G1" s="421"/>
      <c r="H1" s="421"/>
      <c r="I1" s="421"/>
      <c r="J1" s="1639" t="s">
        <v>420</v>
      </c>
      <c r="K1" s="1639"/>
      <c r="L1" s="1639"/>
      <c r="M1" s="1639"/>
      <c r="N1" s="1639"/>
      <c r="O1" s="1639"/>
      <c r="P1" s="1639"/>
      <c r="Q1" s="613"/>
      <c r="R1" s="613"/>
      <c r="S1" s="411"/>
    </row>
    <row r="2" spans="1:33" ht="6" customHeight="1" x14ac:dyDescent="0.2">
      <c r="A2" s="612"/>
      <c r="B2" s="534"/>
      <c r="C2" s="979"/>
      <c r="D2" s="1138"/>
      <c r="E2" s="468"/>
      <c r="F2" s="468"/>
      <c r="G2" s="468"/>
      <c r="H2" s="468"/>
      <c r="I2" s="468"/>
      <c r="J2" s="468"/>
      <c r="K2" s="468"/>
      <c r="L2" s="468"/>
      <c r="M2" s="468"/>
      <c r="N2" s="468"/>
      <c r="O2" s="468"/>
      <c r="P2" s="468"/>
      <c r="Q2" s="468"/>
      <c r="R2" s="421"/>
      <c r="S2" s="421"/>
    </row>
    <row r="3" spans="1:33" ht="11.25" customHeight="1" thickBot="1" x14ac:dyDescent="0.25">
      <c r="A3" s="411"/>
      <c r="B3" s="479"/>
      <c r="C3" s="475"/>
      <c r="D3" s="475"/>
      <c r="E3" s="421"/>
      <c r="F3" s="421"/>
      <c r="G3" s="421"/>
      <c r="H3" s="421"/>
      <c r="I3" s="421"/>
      <c r="J3" s="770"/>
      <c r="K3" s="770"/>
      <c r="L3" s="770"/>
      <c r="M3" s="770"/>
      <c r="N3" s="770"/>
      <c r="O3" s="770"/>
      <c r="P3" s="770"/>
      <c r="Q3" s="770" t="s">
        <v>70</v>
      </c>
      <c r="R3" s="421"/>
      <c r="S3" s="421"/>
    </row>
    <row r="4" spans="1:33" ht="13.5" customHeight="1" thickBot="1" x14ac:dyDescent="0.25">
      <c r="A4" s="411"/>
      <c r="B4" s="479"/>
      <c r="C4" s="1633" t="s">
        <v>129</v>
      </c>
      <c r="D4" s="1634"/>
      <c r="E4" s="1634"/>
      <c r="F4" s="1634"/>
      <c r="G4" s="1634"/>
      <c r="H4" s="1634"/>
      <c r="I4" s="1634"/>
      <c r="J4" s="1634"/>
      <c r="K4" s="1634"/>
      <c r="L4" s="1634"/>
      <c r="M4" s="1634"/>
      <c r="N4" s="1634"/>
      <c r="O4" s="1634"/>
      <c r="P4" s="1634"/>
      <c r="Q4" s="1635"/>
      <c r="R4" s="421"/>
      <c r="S4" s="421"/>
    </row>
    <row r="5" spans="1:33" ht="3.75" customHeight="1" x14ac:dyDescent="0.2">
      <c r="A5" s="411"/>
      <c r="B5" s="479"/>
      <c r="C5" s="475"/>
      <c r="D5" s="475"/>
      <c r="E5" s="421"/>
      <c r="F5" s="421"/>
      <c r="G5" s="429"/>
      <c r="H5" s="421"/>
      <c r="I5" s="421"/>
      <c r="J5" s="490"/>
      <c r="K5" s="490"/>
      <c r="L5" s="490"/>
      <c r="M5" s="490"/>
      <c r="N5" s="490"/>
      <c r="O5" s="490"/>
      <c r="P5" s="490"/>
      <c r="Q5" s="490"/>
      <c r="R5" s="421"/>
      <c r="S5" s="421"/>
    </row>
    <row r="6" spans="1:33" ht="13.5" customHeight="1" x14ac:dyDescent="0.2">
      <c r="A6" s="411"/>
      <c r="B6" s="479"/>
      <c r="C6" s="1627" t="s">
        <v>128</v>
      </c>
      <c r="D6" s="1628"/>
      <c r="E6" s="1628"/>
      <c r="F6" s="1628"/>
      <c r="G6" s="1628"/>
      <c r="H6" s="1628"/>
      <c r="I6" s="1628"/>
      <c r="J6" s="1628"/>
      <c r="K6" s="1628"/>
      <c r="L6" s="1628"/>
      <c r="M6" s="1628"/>
      <c r="N6" s="1628"/>
      <c r="O6" s="1628"/>
      <c r="P6" s="1628"/>
      <c r="Q6" s="1629"/>
      <c r="R6" s="421"/>
      <c r="S6" s="421"/>
    </row>
    <row r="7" spans="1:33" ht="2.25" customHeight="1" x14ac:dyDescent="0.2">
      <c r="A7" s="411"/>
      <c r="B7" s="479"/>
      <c r="C7" s="1636" t="s">
        <v>78</v>
      </c>
      <c r="D7" s="1636"/>
      <c r="E7" s="428"/>
      <c r="F7" s="428"/>
      <c r="G7" s="1638">
        <v>2014</v>
      </c>
      <c r="H7" s="1638"/>
      <c r="I7" s="1638"/>
      <c r="J7" s="1638"/>
      <c r="K7" s="1638"/>
      <c r="L7" s="1638"/>
      <c r="M7" s="1638"/>
      <c r="N7" s="1638"/>
      <c r="O7" s="1638"/>
      <c r="P7" s="1638"/>
      <c r="Q7" s="1638"/>
      <c r="R7" s="421"/>
      <c r="S7" s="421"/>
    </row>
    <row r="8" spans="1:33" ht="13.5" customHeight="1" x14ac:dyDescent="0.2">
      <c r="A8" s="411"/>
      <c r="B8" s="479"/>
      <c r="C8" s="1637"/>
      <c r="D8" s="1637"/>
      <c r="E8" s="1640">
        <v>2015</v>
      </c>
      <c r="F8" s="1641"/>
      <c r="G8" s="1641"/>
      <c r="H8" s="1641"/>
      <c r="I8" s="1641"/>
      <c r="J8" s="1641"/>
      <c r="K8" s="1641"/>
      <c r="L8" s="1641"/>
      <c r="M8" s="1642">
        <v>2016</v>
      </c>
      <c r="N8" s="1641"/>
      <c r="O8" s="1641"/>
      <c r="P8" s="1641"/>
      <c r="Q8" s="1641"/>
      <c r="R8" s="421"/>
      <c r="S8" s="421"/>
    </row>
    <row r="9" spans="1:33" ht="12.75" customHeight="1" x14ac:dyDescent="0.2">
      <c r="A9" s="411"/>
      <c r="B9" s="479"/>
      <c r="C9" s="426"/>
      <c r="D9" s="426"/>
      <c r="E9" s="856" t="s">
        <v>101</v>
      </c>
      <c r="F9" s="856" t="s">
        <v>100</v>
      </c>
      <c r="G9" s="856" t="s">
        <v>99</v>
      </c>
      <c r="H9" s="856" t="s">
        <v>98</v>
      </c>
      <c r="I9" s="856" t="s">
        <v>428</v>
      </c>
      <c r="J9" s="856" t="s">
        <v>431</v>
      </c>
      <c r="K9" s="856" t="s">
        <v>95</v>
      </c>
      <c r="L9" s="856" t="s">
        <v>94</v>
      </c>
      <c r="M9" s="1139" t="s">
        <v>93</v>
      </c>
      <c r="N9" s="855" t="s">
        <v>104</v>
      </c>
      <c r="O9" s="1180" t="s">
        <v>103</v>
      </c>
      <c r="P9" s="856" t="s">
        <v>102</v>
      </c>
      <c r="Q9" s="856" t="s">
        <v>101</v>
      </c>
      <c r="R9" s="536"/>
      <c r="S9" s="421"/>
    </row>
    <row r="10" spans="1:33" s="495" customFormat="1" ht="16.5" customHeight="1" x14ac:dyDescent="0.2">
      <c r="A10" s="491"/>
      <c r="B10" s="492"/>
      <c r="C10" s="1560" t="s">
        <v>106</v>
      </c>
      <c r="D10" s="1560"/>
      <c r="E10" s="493">
        <v>23</v>
      </c>
      <c r="F10" s="493">
        <v>19</v>
      </c>
      <c r="G10" s="493">
        <v>18</v>
      </c>
      <c r="H10" s="493">
        <v>22</v>
      </c>
      <c r="I10" s="493">
        <v>9</v>
      </c>
      <c r="J10" s="493">
        <v>10</v>
      </c>
      <c r="K10" s="493">
        <v>19</v>
      </c>
      <c r="L10" s="493">
        <v>8</v>
      </c>
      <c r="M10" s="493">
        <v>16</v>
      </c>
      <c r="N10" s="493">
        <v>3</v>
      </c>
      <c r="O10" s="493">
        <v>17</v>
      </c>
      <c r="P10" s="493">
        <v>18</v>
      </c>
      <c r="Q10" s="493">
        <v>15</v>
      </c>
      <c r="R10" s="536"/>
      <c r="S10" s="494"/>
      <c r="T10" s="883"/>
      <c r="U10" s="1017"/>
      <c r="V10" s="1017"/>
      <c r="W10" s="1017"/>
      <c r="X10" s="1017">
        <f t="shared" ref="W10:Y10" si="0">SUM(H11:H17)</f>
        <v>22</v>
      </c>
      <c r="Y10" s="1017">
        <f t="shared" si="0"/>
        <v>9</v>
      </c>
      <c r="Z10" s="1017">
        <f t="shared" ref="Z10:AE10" si="1">SUM(J11:J17)</f>
        <v>10</v>
      </c>
      <c r="AA10" s="1017">
        <f t="shared" si="1"/>
        <v>19</v>
      </c>
      <c r="AB10" s="1017">
        <f t="shared" si="1"/>
        <v>8</v>
      </c>
      <c r="AC10" s="1017">
        <f t="shared" si="1"/>
        <v>16</v>
      </c>
      <c r="AD10" s="1017">
        <f t="shared" si="1"/>
        <v>3</v>
      </c>
      <c r="AE10" s="1017">
        <f t="shared" si="1"/>
        <v>17</v>
      </c>
      <c r="AF10" s="1017">
        <f t="shared" ref="AF10:AG10" si="2">SUM(P11:P17)</f>
        <v>30</v>
      </c>
      <c r="AG10" s="1017">
        <f t="shared" si="2"/>
        <v>18</v>
      </c>
    </row>
    <row r="11" spans="1:33" s="499" customFormat="1" ht="10.5" customHeight="1" x14ac:dyDescent="0.2">
      <c r="A11" s="496"/>
      <c r="B11" s="497"/>
      <c r="C11" s="978"/>
      <c r="D11" s="586" t="s">
        <v>246</v>
      </c>
      <c r="E11" s="1147">
        <v>7</v>
      </c>
      <c r="F11" s="1147">
        <v>11</v>
      </c>
      <c r="G11" s="1147">
        <v>5</v>
      </c>
      <c r="H11" s="1147">
        <v>13</v>
      </c>
      <c r="I11" s="1146">
        <v>3</v>
      </c>
      <c r="J11" s="1146">
        <v>4</v>
      </c>
      <c r="K11" s="1146">
        <v>2</v>
      </c>
      <c r="L11" s="1146">
        <v>2</v>
      </c>
      <c r="M11" s="1146">
        <v>4</v>
      </c>
      <c r="N11" s="1146">
        <v>1</v>
      </c>
      <c r="O11" s="1146">
        <v>5</v>
      </c>
      <c r="P11" s="1146">
        <v>6</v>
      </c>
      <c r="Q11" s="1146">
        <v>9</v>
      </c>
      <c r="R11" s="536"/>
      <c r="S11" s="475"/>
      <c r="U11" s="1017"/>
      <c r="V11" s="883"/>
      <c r="W11" s="980"/>
    </row>
    <row r="12" spans="1:33" s="499" customFormat="1" ht="10.5" customHeight="1" x14ac:dyDescent="0.2">
      <c r="A12" s="496"/>
      <c r="B12" s="497"/>
      <c r="C12" s="978"/>
      <c r="D12" s="586" t="s">
        <v>247</v>
      </c>
      <c r="E12" s="1147">
        <v>2</v>
      </c>
      <c r="F12" s="1147">
        <v>2</v>
      </c>
      <c r="G12" s="1147">
        <v>3</v>
      </c>
      <c r="H12" s="1147">
        <v>2</v>
      </c>
      <c r="I12" s="1146" t="s">
        <v>9</v>
      </c>
      <c r="J12" s="1146">
        <v>1</v>
      </c>
      <c r="K12" s="1146">
        <v>4</v>
      </c>
      <c r="L12" s="1146">
        <v>1</v>
      </c>
      <c r="M12" s="1146">
        <v>3</v>
      </c>
      <c r="N12" s="1146" t="s">
        <v>9</v>
      </c>
      <c r="O12" s="1146">
        <v>1</v>
      </c>
      <c r="P12" s="1146">
        <v>1</v>
      </c>
      <c r="Q12" s="1146">
        <v>1</v>
      </c>
      <c r="R12" s="536"/>
      <c r="S12" s="475"/>
      <c r="U12" s="1017"/>
      <c r="V12" s="883"/>
      <c r="W12" s="980"/>
    </row>
    <row r="13" spans="1:33" s="995" customFormat="1" ht="10.5" customHeight="1" x14ac:dyDescent="0.2">
      <c r="A13" s="1132"/>
      <c r="B13" s="1133"/>
      <c r="C13" s="1129"/>
      <c r="D13" s="586" t="s">
        <v>248</v>
      </c>
      <c r="E13" s="1147">
        <v>12</v>
      </c>
      <c r="F13" s="1147">
        <v>4</v>
      </c>
      <c r="G13" s="1147">
        <v>4</v>
      </c>
      <c r="H13" s="1147">
        <v>4</v>
      </c>
      <c r="I13" s="1146">
        <v>3</v>
      </c>
      <c r="J13" s="1146" t="s">
        <v>9</v>
      </c>
      <c r="K13" s="1146">
        <v>7</v>
      </c>
      <c r="L13" s="1146">
        <v>3</v>
      </c>
      <c r="M13" s="1146">
        <v>4</v>
      </c>
      <c r="N13" s="1146">
        <v>2</v>
      </c>
      <c r="O13" s="1146">
        <v>7</v>
      </c>
      <c r="P13" s="1146">
        <v>10</v>
      </c>
      <c r="Q13" s="1146">
        <v>5</v>
      </c>
      <c r="R13" s="793"/>
      <c r="S13" s="1134"/>
      <c r="U13" s="1017"/>
      <c r="V13" s="883"/>
      <c r="W13" s="1135"/>
    </row>
    <row r="14" spans="1:33" s="499" customFormat="1" ht="12" customHeight="1" x14ac:dyDescent="0.2">
      <c r="A14" s="496"/>
      <c r="B14" s="497"/>
      <c r="C14" s="978"/>
      <c r="D14" s="586" t="s">
        <v>249</v>
      </c>
      <c r="E14" s="1147" t="s">
        <v>9</v>
      </c>
      <c r="F14" s="1147" t="s">
        <v>9</v>
      </c>
      <c r="G14" s="1147">
        <v>1</v>
      </c>
      <c r="H14" s="1147" t="s">
        <v>9</v>
      </c>
      <c r="I14" s="1146">
        <v>1</v>
      </c>
      <c r="J14" s="1146">
        <v>1</v>
      </c>
      <c r="K14" s="1146" t="s">
        <v>9</v>
      </c>
      <c r="L14" s="1146" t="s">
        <v>9</v>
      </c>
      <c r="M14" s="1146" t="s">
        <v>9</v>
      </c>
      <c r="N14" s="1146" t="s">
        <v>9</v>
      </c>
      <c r="O14" s="1146">
        <v>2</v>
      </c>
      <c r="P14" s="1146">
        <v>1</v>
      </c>
      <c r="Q14" s="1146" t="s">
        <v>9</v>
      </c>
      <c r="R14" s="498"/>
      <c r="S14" s="475"/>
      <c r="U14" s="1017"/>
      <c r="V14" s="883"/>
    </row>
    <row r="15" spans="1:33" s="499" customFormat="1" ht="10.5" customHeight="1" x14ac:dyDescent="0.2">
      <c r="A15" s="496"/>
      <c r="B15" s="497"/>
      <c r="C15" s="978"/>
      <c r="D15" s="586" t="s">
        <v>250</v>
      </c>
      <c r="E15" s="1147" t="s">
        <v>9</v>
      </c>
      <c r="F15" s="1147" t="s">
        <v>9</v>
      </c>
      <c r="G15" s="1147" t="s">
        <v>9</v>
      </c>
      <c r="H15" s="1147" t="s">
        <v>9</v>
      </c>
      <c r="I15" s="1146" t="s">
        <v>9</v>
      </c>
      <c r="J15" s="1146" t="s">
        <v>9</v>
      </c>
      <c r="K15" s="1146" t="s">
        <v>9</v>
      </c>
      <c r="L15" s="1146" t="s">
        <v>9</v>
      </c>
      <c r="M15" s="1146" t="s">
        <v>9</v>
      </c>
      <c r="N15" s="1146" t="s">
        <v>9</v>
      </c>
      <c r="O15" s="1146" t="s">
        <v>9</v>
      </c>
      <c r="P15" s="1146" t="s">
        <v>9</v>
      </c>
      <c r="Q15" s="1146" t="s">
        <v>9</v>
      </c>
      <c r="R15" s="498"/>
      <c r="S15" s="475"/>
      <c r="T15" s="900"/>
      <c r="U15" s="1017"/>
      <c r="V15" s="883"/>
    </row>
    <row r="16" spans="1:33" s="499" customFormat="1" ht="10.5" customHeight="1" x14ac:dyDescent="0.2">
      <c r="A16" s="496"/>
      <c r="B16" s="497"/>
      <c r="C16" s="978"/>
      <c r="D16" s="586" t="s">
        <v>251</v>
      </c>
      <c r="E16" s="1147" t="s">
        <v>9</v>
      </c>
      <c r="F16" s="1147" t="s">
        <v>9</v>
      </c>
      <c r="G16" s="1147" t="s">
        <v>9</v>
      </c>
      <c r="H16" s="1147" t="s">
        <v>9</v>
      </c>
      <c r="I16" s="1146" t="s">
        <v>9</v>
      </c>
      <c r="J16" s="1146" t="s">
        <v>9</v>
      </c>
      <c r="K16" s="1146">
        <v>1</v>
      </c>
      <c r="L16" s="1146" t="s">
        <v>9</v>
      </c>
      <c r="M16" s="1146" t="s">
        <v>9</v>
      </c>
      <c r="N16" s="1146" t="s">
        <v>9</v>
      </c>
      <c r="O16" s="1146" t="s">
        <v>9</v>
      </c>
      <c r="P16" s="1146" t="s">
        <v>9</v>
      </c>
      <c r="Q16" s="1146" t="s">
        <v>9</v>
      </c>
      <c r="R16" s="498"/>
      <c r="S16" s="475"/>
      <c r="U16" s="1017"/>
      <c r="V16" s="883"/>
    </row>
    <row r="17" spans="1:22" s="499" customFormat="1" ht="12" customHeight="1" x14ac:dyDescent="0.2">
      <c r="A17" s="496"/>
      <c r="B17" s="497"/>
      <c r="C17" s="978"/>
      <c r="D17" s="500" t="s">
        <v>252</v>
      </c>
      <c r="E17" s="1147">
        <v>2</v>
      </c>
      <c r="F17" s="1147">
        <v>2</v>
      </c>
      <c r="G17" s="1147">
        <v>5</v>
      </c>
      <c r="H17" s="1147">
        <v>3</v>
      </c>
      <c r="I17" s="1146">
        <v>2</v>
      </c>
      <c r="J17" s="1146">
        <v>4</v>
      </c>
      <c r="K17" s="1146">
        <v>5</v>
      </c>
      <c r="L17" s="1146">
        <v>2</v>
      </c>
      <c r="M17" s="1146">
        <v>5</v>
      </c>
      <c r="N17" s="1146" t="s">
        <v>9</v>
      </c>
      <c r="O17" s="1146">
        <v>2</v>
      </c>
      <c r="P17" s="1146">
        <v>12</v>
      </c>
      <c r="Q17" s="1146">
        <v>3</v>
      </c>
      <c r="R17" s="498"/>
      <c r="S17" s="475"/>
      <c r="U17" s="1017"/>
      <c r="V17" s="883"/>
    </row>
    <row r="18" spans="1:22" s="495" customFormat="1" ht="14.25" customHeight="1" x14ac:dyDescent="0.2">
      <c r="A18" s="501"/>
      <c r="B18" s="502"/>
      <c r="C18" s="976" t="s">
        <v>303</v>
      </c>
      <c r="D18" s="503"/>
      <c r="E18" s="493">
        <v>13</v>
      </c>
      <c r="F18" s="493">
        <v>13</v>
      </c>
      <c r="G18" s="493">
        <v>8</v>
      </c>
      <c r="H18" s="493">
        <v>14</v>
      </c>
      <c r="I18" s="493">
        <v>3</v>
      </c>
      <c r="J18" s="493">
        <v>3</v>
      </c>
      <c r="K18" s="493">
        <v>8</v>
      </c>
      <c r="L18" s="493">
        <v>3</v>
      </c>
      <c r="M18" s="493">
        <v>3</v>
      </c>
      <c r="N18" s="493">
        <v>2</v>
      </c>
      <c r="O18" s="493">
        <v>13</v>
      </c>
      <c r="P18" s="493">
        <v>13</v>
      </c>
      <c r="Q18" s="493">
        <v>13</v>
      </c>
      <c r="R18" s="498"/>
      <c r="S18" s="475"/>
      <c r="T18" s="900"/>
      <c r="U18" s="1017"/>
    </row>
    <row r="19" spans="1:22" s="507" customFormat="1" ht="14.25" customHeight="1" x14ac:dyDescent="0.2">
      <c r="A19" s="504"/>
      <c r="B19" s="505"/>
      <c r="C19" s="976" t="s">
        <v>304</v>
      </c>
      <c r="D19" s="1137"/>
      <c r="E19" s="506">
        <v>7459</v>
      </c>
      <c r="F19" s="506">
        <v>20029</v>
      </c>
      <c r="G19" s="506">
        <v>23684</v>
      </c>
      <c r="H19" s="506">
        <v>158232</v>
      </c>
      <c r="I19" s="506">
        <v>9694</v>
      </c>
      <c r="J19" s="506">
        <v>14369</v>
      </c>
      <c r="K19" s="506">
        <v>110969</v>
      </c>
      <c r="L19" s="506">
        <v>20262</v>
      </c>
      <c r="M19" s="506">
        <v>7603</v>
      </c>
      <c r="N19" s="506">
        <v>655</v>
      </c>
      <c r="O19" s="506">
        <v>3247</v>
      </c>
      <c r="P19" s="506">
        <v>52719</v>
      </c>
      <c r="Q19" s="506">
        <v>40008</v>
      </c>
      <c r="R19" s="498"/>
      <c r="S19" s="475"/>
      <c r="T19" s="900"/>
      <c r="U19" s="1018"/>
      <c r="V19" s="1018"/>
    </row>
    <row r="20" spans="1:22" ht="9.75" customHeight="1" x14ac:dyDescent="0.2">
      <c r="A20" s="411"/>
      <c r="B20" s="479"/>
      <c r="C20" s="1617" t="s">
        <v>127</v>
      </c>
      <c r="D20" s="1617"/>
      <c r="E20" s="1146" t="s">
        <v>9</v>
      </c>
      <c r="F20" s="1146">
        <v>1759</v>
      </c>
      <c r="G20" s="1146">
        <v>262</v>
      </c>
      <c r="H20" s="1146">
        <v>916</v>
      </c>
      <c r="I20" s="1146" t="s">
        <v>9</v>
      </c>
      <c r="J20" s="1146" t="s">
        <v>9</v>
      </c>
      <c r="K20" s="1146" t="s">
        <v>9</v>
      </c>
      <c r="L20" s="1146" t="s">
        <v>9</v>
      </c>
      <c r="M20" s="1146" t="s">
        <v>9</v>
      </c>
      <c r="N20" s="1146" t="s">
        <v>9</v>
      </c>
      <c r="O20" s="1146" t="s">
        <v>9</v>
      </c>
      <c r="P20" s="1146" t="s">
        <v>9</v>
      </c>
      <c r="Q20" s="1146" t="s">
        <v>9</v>
      </c>
      <c r="R20" s="498"/>
      <c r="S20" s="475"/>
      <c r="T20" s="499"/>
      <c r="U20" s="1018"/>
      <c r="V20" s="1018"/>
    </row>
    <row r="21" spans="1:22" ht="9.75" customHeight="1" x14ac:dyDescent="0.2">
      <c r="A21" s="411"/>
      <c r="B21" s="479"/>
      <c r="C21" s="1617" t="s">
        <v>126</v>
      </c>
      <c r="D21" s="1617"/>
      <c r="E21" s="1146" t="s">
        <v>9</v>
      </c>
      <c r="F21" s="1146" t="s">
        <v>9</v>
      </c>
      <c r="G21" s="1146" t="s">
        <v>9</v>
      </c>
      <c r="H21" s="1146" t="s">
        <v>9</v>
      </c>
      <c r="I21" s="1146" t="s">
        <v>9</v>
      </c>
      <c r="J21" s="1146" t="s">
        <v>9</v>
      </c>
      <c r="K21" s="1146" t="s">
        <v>9</v>
      </c>
      <c r="L21" s="1146" t="s">
        <v>9</v>
      </c>
      <c r="M21" s="1146" t="s">
        <v>9</v>
      </c>
      <c r="N21" s="1146" t="s">
        <v>9</v>
      </c>
      <c r="O21" s="1146" t="s">
        <v>9</v>
      </c>
      <c r="P21" s="1146" t="s">
        <v>9</v>
      </c>
      <c r="Q21" s="1146" t="s">
        <v>9</v>
      </c>
      <c r="R21" s="536"/>
      <c r="S21" s="421"/>
      <c r="T21" s="473"/>
      <c r="V21" s="473"/>
    </row>
    <row r="22" spans="1:22" ht="9.75" customHeight="1" x14ac:dyDescent="0.2">
      <c r="A22" s="411"/>
      <c r="B22" s="479"/>
      <c r="C22" s="1617" t="s">
        <v>125</v>
      </c>
      <c r="D22" s="1617"/>
      <c r="E22" s="1146">
        <v>1756</v>
      </c>
      <c r="F22" s="1146">
        <v>5427</v>
      </c>
      <c r="G22" s="1146">
        <v>23273</v>
      </c>
      <c r="H22" s="1146">
        <v>31263</v>
      </c>
      <c r="I22" s="1146" t="s">
        <v>9</v>
      </c>
      <c r="J22" s="1146" t="s">
        <v>9</v>
      </c>
      <c r="K22" s="1146">
        <v>32357</v>
      </c>
      <c r="L22" s="1146">
        <v>307</v>
      </c>
      <c r="M22" s="1146">
        <v>2990</v>
      </c>
      <c r="N22" s="1146">
        <v>655</v>
      </c>
      <c r="O22" s="1146">
        <v>1522</v>
      </c>
      <c r="P22" s="1146">
        <v>34811</v>
      </c>
      <c r="Q22" s="1146">
        <v>27049</v>
      </c>
      <c r="R22" s="536"/>
      <c r="S22" s="421"/>
      <c r="T22" s="473"/>
      <c r="U22" s="1018"/>
    </row>
    <row r="23" spans="1:22" ht="9.75" customHeight="1" x14ac:dyDescent="0.2">
      <c r="A23" s="411"/>
      <c r="B23" s="479"/>
      <c r="C23" s="1617" t="s">
        <v>124</v>
      </c>
      <c r="D23" s="1617"/>
      <c r="E23" s="1146">
        <v>11</v>
      </c>
      <c r="F23" s="1146" t="s">
        <v>9</v>
      </c>
      <c r="G23" s="1146" t="s">
        <v>9</v>
      </c>
      <c r="H23" s="1146" t="s">
        <v>9</v>
      </c>
      <c r="I23" s="1146" t="s">
        <v>9</v>
      </c>
      <c r="J23" s="1146" t="s">
        <v>9</v>
      </c>
      <c r="K23" s="1146" t="s">
        <v>9</v>
      </c>
      <c r="L23" s="1146" t="s">
        <v>9</v>
      </c>
      <c r="M23" s="1146" t="s">
        <v>9</v>
      </c>
      <c r="N23" s="1146" t="s">
        <v>9</v>
      </c>
      <c r="O23" s="1146" t="s">
        <v>9</v>
      </c>
      <c r="P23" s="1146" t="s">
        <v>9</v>
      </c>
      <c r="Q23" s="1146" t="s">
        <v>9</v>
      </c>
      <c r="R23" s="536"/>
      <c r="S23" s="421"/>
      <c r="V23" s="473"/>
    </row>
    <row r="24" spans="1:22" ht="9.75" customHeight="1" x14ac:dyDescent="0.2">
      <c r="A24" s="411"/>
      <c r="B24" s="479"/>
      <c r="C24" s="1617" t="s">
        <v>123</v>
      </c>
      <c r="D24" s="1617"/>
      <c r="E24" s="1146" t="s">
        <v>9</v>
      </c>
      <c r="F24" s="1146" t="s">
        <v>9</v>
      </c>
      <c r="G24" s="1146" t="s">
        <v>9</v>
      </c>
      <c r="H24" s="1146" t="s">
        <v>9</v>
      </c>
      <c r="I24" s="1146" t="s">
        <v>9</v>
      </c>
      <c r="J24" s="1146" t="s">
        <v>9</v>
      </c>
      <c r="K24" s="1146">
        <v>114</v>
      </c>
      <c r="L24" s="1146" t="s">
        <v>9</v>
      </c>
      <c r="M24" s="1146" t="s">
        <v>9</v>
      </c>
      <c r="N24" s="1146" t="s">
        <v>9</v>
      </c>
      <c r="O24" s="1146" t="s">
        <v>9</v>
      </c>
      <c r="P24" s="1146" t="s">
        <v>9</v>
      </c>
      <c r="Q24" s="1146" t="s">
        <v>9</v>
      </c>
      <c r="R24" s="536"/>
      <c r="S24" s="421"/>
      <c r="U24" s="1018"/>
    </row>
    <row r="25" spans="1:22" ht="9.75" customHeight="1" x14ac:dyDescent="0.2">
      <c r="A25" s="411"/>
      <c r="B25" s="479"/>
      <c r="C25" s="1617" t="s">
        <v>122</v>
      </c>
      <c r="D25" s="1617"/>
      <c r="E25" s="1146" t="s">
        <v>9</v>
      </c>
      <c r="F25" s="1146" t="s">
        <v>9</v>
      </c>
      <c r="G25" s="1146" t="s">
        <v>9</v>
      </c>
      <c r="H25" s="1146">
        <v>104048</v>
      </c>
      <c r="I25" s="1146" t="s">
        <v>9</v>
      </c>
      <c r="J25" s="1146" t="s">
        <v>9</v>
      </c>
      <c r="K25" s="1146" t="s">
        <v>9</v>
      </c>
      <c r="L25" s="1146" t="s">
        <v>9</v>
      </c>
      <c r="M25" s="1146" t="s">
        <v>9</v>
      </c>
      <c r="N25" s="1146" t="s">
        <v>9</v>
      </c>
      <c r="O25" s="1146" t="s">
        <v>9</v>
      </c>
      <c r="P25" s="1146" t="s">
        <v>9</v>
      </c>
      <c r="Q25" s="1146" t="s">
        <v>9</v>
      </c>
      <c r="R25" s="536"/>
      <c r="S25" s="421"/>
      <c r="T25" s="473"/>
      <c r="U25" s="1018"/>
    </row>
    <row r="26" spans="1:22" ht="9.75" customHeight="1" x14ac:dyDescent="0.2">
      <c r="A26" s="411"/>
      <c r="B26" s="479"/>
      <c r="C26" s="1617" t="s">
        <v>121</v>
      </c>
      <c r="D26" s="1617"/>
      <c r="E26" s="1146">
        <v>4378</v>
      </c>
      <c r="F26" s="1146">
        <v>9664</v>
      </c>
      <c r="G26" s="1146">
        <v>109</v>
      </c>
      <c r="H26" s="1146" t="s">
        <v>9</v>
      </c>
      <c r="I26" s="1146">
        <v>8918</v>
      </c>
      <c r="J26" s="1146">
        <v>14369</v>
      </c>
      <c r="K26" s="1146" t="s">
        <v>9</v>
      </c>
      <c r="L26" s="1146" t="s">
        <v>9</v>
      </c>
      <c r="M26" s="1146">
        <v>4473</v>
      </c>
      <c r="N26" s="1146" t="s">
        <v>9</v>
      </c>
      <c r="O26" s="1146">
        <v>1654</v>
      </c>
      <c r="P26" s="1146" t="s">
        <v>9</v>
      </c>
      <c r="Q26" s="1146">
        <v>12484</v>
      </c>
      <c r="R26" s="536"/>
      <c r="S26" s="421"/>
      <c r="T26" s="473"/>
      <c r="U26" s="1018"/>
      <c r="V26" s="473"/>
    </row>
    <row r="27" spans="1:22" ht="9.75" customHeight="1" x14ac:dyDescent="0.2">
      <c r="A27" s="411"/>
      <c r="B27" s="479"/>
      <c r="C27" s="1617" t="s">
        <v>120</v>
      </c>
      <c r="D27" s="1617"/>
      <c r="E27" s="1146">
        <v>1314</v>
      </c>
      <c r="F27" s="1146">
        <v>174</v>
      </c>
      <c r="G27" s="1146">
        <v>40</v>
      </c>
      <c r="H27" s="1146">
        <v>3416</v>
      </c>
      <c r="I27" s="1146" t="s">
        <v>9</v>
      </c>
      <c r="J27" s="1146" t="s">
        <v>9</v>
      </c>
      <c r="K27" s="1146" t="s">
        <v>9</v>
      </c>
      <c r="L27" s="1146" t="s">
        <v>9</v>
      </c>
      <c r="M27" s="1146">
        <v>140</v>
      </c>
      <c r="N27" s="1146" t="s">
        <v>9</v>
      </c>
      <c r="O27" s="1146">
        <v>59</v>
      </c>
      <c r="P27" s="1146">
        <v>10934</v>
      </c>
      <c r="Q27" s="1146">
        <v>475</v>
      </c>
      <c r="R27" s="536"/>
      <c r="S27" s="421"/>
    </row>
    <row r="28" spans="1:22" ht="9.75" customHeight="1" x14ac:dyDescent="0.2">
      <c r="A28" s="411"/>
      <c r="B28" s="479"/>
      <c r="C28" s="1617" t="s">
        <v>119</v>
      </c>
      <c r="D28" s="1617"/>
      <c r="E28" s="1146" t="s">
        <v>9</v>
      </c>
      <c r="F28" s="1146" t="s">
        <v>9</v>
      </c>
      <c r="G28" s="1146" t="s">
        <v>9</v>
      </c>
      <c r="H28" s="1146" t="s">
        <v>9</v>
      </c>
      <c r="I28" s="1146" t="s">
        <v>9</v>
      </c>
      <c r="J28" s="1146" t="s">
        <v>9</v>
      </c>
      <c r="K28" s="1146" t="s">
        <v>9</v>
      </c>
      <c r="L28" s="1146" t="s">
        <v>9</v>
      </c>
      <c r="M28" s="1146" t="s">
        <v>9</v>
      </c>
      <c r="N28" s="1146" t="s">
        <v>9</v>
      </c>
      <c r="O28" s="1146" t="s">
        <v>9</v>
      </c>
      <c r="P28" s="1146" t="s">
        <v>9</v>
      </c>
      <c r="Q28" s="1146" t="s">
        <v>9</v>
      </c>
      <c r="R28" s="536"/>
      <c r="S28" s="421"/>
      <c r="U28" s="1018"/>
    </row>
    <row r="29" spans="1:22" ht="9.75" customHeight="1" x14ac:dyDescent="0.2">
      <c r="A29" s="411"/>
      <c r="B29" s="479"/>
      <c r="C29" s="1617" t="s">
        <v>118</v>
      </c>
      <c r="D29" s="1617"/>
      <c r="E29" s="1146" t="s">
        <v>9</v>
      </c>
      <c r="F29" s="1146" t="s">
        <v>9</v>
      </c>
      <c r="G29" s="1146" t="s">
        <v>9</v>
      </c>
      <c r="H29" s="1146" t="s">
        <v>9</v>
      </c>
      <c r="I29" s="1146" t="s">
        <v>9</v>
      </c>
      <c r="J29" s="1146" t="s">
        <v>9</v>
      </c>
      <c r="K29" s="1146" t="s">
        <v>9</v>
      </c>
      <c r="L29" s="1146" t="s">
        <v>9</v>
      </c>
      <c r="M29" s="1146" t="s">
        <v>9</v>
      </c>
      <c r="N29" s="1146" t="s">
        <v>9</v>
      </c>
      <c r="O29" s="1146" t="s">
        <v>9</v>
      </c>
      <c r="P29" s="1146" t="s">
        <v>9</v>
      </c>
      <c r="Q29" s="1146" t="s">
        <v>9</v>
      </c>
      <c r="R29" s="536"/>
      <c r="S29" s="421"/>
      <c r="U29" s="1018"/>
    </row>
    <row r="30" spans="1:22" ht="9.75" customHeight="1" x14ac:dyDescent="0.2">
      <c r="A30" s="411"/>
      <c r="B30" s="479"/>
      <c r="C30" s="1617" t="s">
        <v>117</v>
      </c>
      <c r="D30" s="1617"/>
      <c r="E30" s="1146" t="s">
        <v>9</v>
      </c>
      <c r="F30" s="1146" t="s">
        <v>9</v>
      </c>
      <c r="G30" s="1146" t="s">
        <v>9</v>
      </c>
      <c r="H30" s="1146" t="s">
        <v>9</v>
      </c>
      <c r="I30" s="1146" t="s">
        <v>9</v>
      </c>
      <c r="J30" s="1146" t="s">
        <v>9</v>
      </c>
      <c r="K30" s="1146" t="s">
        <v>9</v>
      </c>
      <c r="L30" s="1146" t="s">
        <v>9</v>
      </c>
      <c r="M30" s="1146" t="s">
        <v>9</v>
      </c>
      <c r="N30" s="1146" t="s">
        <v>9</v>
      </c>
      <c r="O30" s="1146" t="s">
        <v>9</v>
      </c>
      <c r="P30" s="1146" t="s">
        <v>9</v>
      </c>
      <c r="Q30" s="1146" t="s">
        <v>9</v>
      </c>
      <c r="R30" s="536"/>
      <c r="S30" s="421"/>
    </row>
    <row r="31" spans="1:22" ht="9.75" customHeight="1" x14ac:dyDescent="0.2">
      <c r="A31" s="411"/>
      <c r="B31" s="479"/>
      <c r="C31" s="1644" t="s">
        <v>457</v>
      </c>
      <c r="D31" s="1644"/>
      <c r="E31" s="1146" t="s">
        <v>9</v>
      </c>
      <c r="F31" s="1146" t="s">
        <v>9</v>
      </c>
      <c r="G31" s="1146" t="s">
        <v>9</v>
      </c>
      <c r="H31" s="1146" t="s">
        <v>9</v>
      </c>
      <c r="I31" s="1146" t="s">
        <v>9</v>
      </c>
      <c r="J31" s="1146" t="s">
        <v>9</v>
      </c>
      <c r="K31" s="1146" t="s">
        <v>9</v>
      </c>
      <c r="L31" s="1146" t="s">
        <v>9</v>
      </c>
      <c r="M31" s="1146" t="s">
        <v>9</v>
      </c>
      <c r="N31" s="1146" t="s">
        <v>9</v>
      </c>
      <c r="O31" s="1146" t="s">
        <v>9</v>
      </c>
      <c r="P31" s="1146" t="s">
        <v>9</v>
      </c>
      <c r="Q31" s="1146" t="s">
        <v>9</v>
      </c>
      <c r="R31" s="508"/>
      <c r="S31" s="421"/>
    </row>
    <row r="32" spans="1:22" ht="9.75" customHeight="1" x14ac:dyDescent="0.2">
      <c r="A32" s="411"/>
      <c r="B32" s="479"/>
      <c r="C32" s="1617" t="s">
        <v>116</v>
      </c>
      <c r="D32" s="1617"/>
      <c r="E32" s="1146" t="s">
        <v>9</v>
      </c>
      <c r="F32" s="1146" t="s">
        <v>9</v>
      </c>
      <c r="G32" s="1146" t="s">
        <v>9</v>
      </c>
      <c r="H32" s="1146" t="s">
        <v>9</v>
      </c>
      <c r="I32" s="1146" t="s">
        <v>9</v>
      </c>
      <c r="J32" s="1146" t="s">
        <v>9</v>
      </c>
      <c r="K32" s="1146" t="s">
        <v>9</v>
      </c>
      <c r="L32" s="1146">
        <v>19955</v>
      </c>
      <c r="M32" s="1146" t="s">
        <v>9</v>
      </c>
      <c r="N32" s="1146" t="s">
        <v>9</v>
      </c>
      <c r="O32" s="1146" t="s">
        <v>9</v>
      </c>
      <c r="P32" s="1146" t="s">
        <v>9</v>
      </c>
      <c r="Q32" s="1146" t="s">
        <v>9</v>
      </c>
      <c r="R32" s="508"/>
      <c r="S32" s="421"/>
    </row>
    <row r="33" spans="1:23" ht="9.75" customHeight="1" x14ac:dyDescent="0.2">
      <c r="A33" s="411"/>
      <c r="B33" s="479"/>
      <c r="C33" s="1617" t="s">
        <v>115</v>
      </c>
      <c r="D33" s="1617"/>
      <c r="E33" s="1146" t="s">
        <v>9</v>
      </c>
      <c r="F33" s="1146">
        <v>3005</v>
      </c>
      <c r="G33" s="1146" t="s">
        <v>9</v>
      </c>
      <c r="H33" s="1146" t="s">
        <v>9</v>
      </c>
      <c r="I33" s="1146">
        <v>256</v>
      </c>
      <c r="J33" s="1146" t="s">
        <v>9</v>
      </c>
      <c r="K33" s="1146" t="s">
        <v>9</v>
      </c>
      <c r="L33" s="1146" t="s">
        <v>9</v>
      </c>
      <c r="M33" s="1146" t="s">
        <v>9</v>
      </c>
      <c r="N33" s="1146" t="s">
        <v>9</v>
      </c>
      <c r="O33" s="1146" t="s">
        <v>9</v>
      </c>
      <c r="P33" s="1146" t="s">
        <v>9</v>
      </c>
      <c r="Q33" s="1146" t="s">
        <v>9</v>
      </c>
      <c r="R33" s="508"/>
      <c r="S33" s="421"/>
    </row>
    <row r="34" spans="1:23" ht="9.75" customHeight="1" x14ac:dyDescent="0.2">
      <c r="A34" s="411">
        <v>4661</v>
      </c>
      <c r="B34" s="479"/>
      <c r="C34" s="1631" t="s">
        <v>114</v>
      </c>
      <c r="D34" s="1631"/>
      <c r="E34" s="1146" t="s">
        <v>9</v>
      </c>
      <c r="F34" s="1146" t="s">
        <v>9</v>
      </c>
      <c r="G34" s="1146" t="s">
        <v>9</v>
      </c>
      <c r="H34" s="1146" t="s">
        <v>9</v>
      </c>
      <c r="I34" s="1146" t="s">
        <v>9</v>
      </c>
      <c r="J34" s="1146" t="s">
        <v>9</v>
      </c>
      <c r="K34" s="1146" t="s">
        <v>9</v>
      </c>
      <c r="L34" s="1146" t="s">
        <v>9</v>
      </c>
      <c r="M34" s="1146" t="s">
        <v>9</v>
      </c>
      <c r="N34" s="1146" t="s">
        <v>9</v>
      </c>
      <c r="O34" s="1146" t="s">
        <v>9</v>
      </c>
      <c r="P34" s="1146" t="s">
        <v>9</v>
      </c>
      <c r="Q34" s="1146" t="s">
        <v>9</v>
      </c>
      <c r="R34" s="508"/>
      <c r="S34" s="421"/>
    </row>
    <row r="35" spans="1:23" ht="9.75" customHeight="1" x14ac:dyDescent="0.2">
      <c r="A35" s="411"/>
      <c r="B35" s="479"/>
      <c r="C35" s="1617" t="s">
        <v>113</v>
      </c>
      <c r="D35" s="1617"/>
      <c r="E35" s="1146" t="s">
        <v>9</v>
      </c>
      <c r="F35" s="1146" t="s">
        <v>9</v>
      </c>
      <c r="G35" s="1146" t="s">
        <v>9</v>
      </c>
      <c r="H35" s="1146" t="s">
        <v>9</v>
      </c>
      <c r="I35" s="1146" t="s">
        <v>9</v>
      </c>
      <c r="J35" s="1146" t="s">
        <v>9</v>
      </c>
      <c r="K35" s="1146" t="s">
        <v>9</v>
      </c>
      <c r="L35" s="1146" t="s">
        <v>9</v>
      </c>
      <c r="M35" s="1146" t="s">
        <v>9</v>
      </c>
      <c r="N35" s="1146" t="s">
        <v>9</v>
      </c>
      <c r="O35" s="1146">
        <v>13</v>
      </c>
      <c r="P35" s="1146" t="s">
        <v>9</v>
      </c>
      <c r="Q35" s="1146" t="s">
        <v>9</v>
      </c>
      <c r="R35" s="508"/>
      <c r="S35" s="421"/>
    </row>
    <row r="36" spans="1:23" ht="9.75" customHeight="1" x14ac:dyDescent="0.2">
      <c r="A36" s="411"/>
      <c r="B36" s="479"/>
      <c r="C36" s="1617" t="s">
        <v>112</v>
      </c>
      <c r="D36" s="1617"/>
      <c r="E36" s="1146" t="s">
        <v>9</v>
      </c>
      <c r="F36" s="1146" t="s">
        <v>9</v>
      </c>
      <c r="G36" s="1146" t="s">
        <v>9</v>
      </c>
      <c r="H36" s="1146">
        <v>18589</v>
      </c>
      <c r="I36" s="1146">
        <v>520</v>
      </c>
      <c r="J36" s="1146" t="s">
        <v>9</v>
      </c>
      <c r="K36" s="1146" t="s">
        <v>9</v>
      </c>
      <c r="L36" s="1146" t="s">
        <v>9</v>
      </c>
      <c r="M36" s="1146" t="s">
        <v>9</v>
      </c>
      <c r="N36" s="1146" t="s">
        <v>9</v>
      </c>
      <c r="O36" s="1146" t="s">
        <v>9</v>
      </c>
      <c r="P36" s="1146">
        <v>6966</v>
      </c>
      <c r="Q36" s="1146" t="s">
        <v>9</v>
      </c>
      <c r="R36" s="508"/>
      <c r="S36" s="421"/>
    </row>
    <row r="37" spans="1:23" ht="9.75" customHeight="1" x14ac:dyDescent="0.2">
      <c r="A37" s="411"/>
      <c r="B37" s="479"/>
      <c r="C37" s="1617" t="s">
        <v>289</v>
      </c>
      <c r="D37" s="1617"/>
      <c r="E37" s="1146" t="s">
        <v>9</v>
      </c>
      <c r="F37" s="1146" t="s">
        <v>9</v>
      </c>
      <c r="G37" s="1146" t="s">
        <v>9</v>
      </c>
      <c r="H37" s="1146" t="s">
        <v>9</v>
      </c>
      <c r="I37" s="1146" t="s">
        <v>9</v>
      </c>
      <c r="J37" s="1146" t="s">
        <v>9</v>
      </c>
      <c r="K37" s="1146" t="s">
        <v>9</v>
      </c>
      <c r="L37" s="1146" t="s">
        <v>9</v>
      </c>
      <c r="M37" s="1146" t="s">
        <v>9</v>
      </c>
      <c r="N37" s="1146" t="s">
        <v>9</v>
      </c>
      <c r="O37" s="1146" t="s">
        <v>9</v>
      </c>
      <c r="P37" s="1146">
        <v>8</v>
      </c>
      <c r="Q37" s="1146" t="s">
        <v>9</v>
      </c>
      <c r="R37" s="536"/>
      <c r="S37" s="421"/>
    </row>
    <row r="38" spans="1:23" ht="9.75" customHeight="1" x14ac:dyDescent="0.2">
      <c r="A38" s="411"/>
      <c r="B38" s="479"/>
      <c r="C38" s="1617" t="s">
        <v>111</v>
      </c>
      <c r="D38" s="1617"/>
      <c r="E38" s="1146" t="s">
        <v>9</v>
      </c>
      <c r="F38" s="1146" t="s">
        <v>9</v>
      </c>
      <c r="G38" s="1146" t="s">
        <v>9</v>
      </c>
      <c r="H38" s="1146" t="s">
        <v>9</v>
      </c>
      <c r="I38" s="1146" t="s">
        <v>9</v>
      </c>
      <c r="J38" s="1146" t="s">
        <v>9</v>
      </c>
      <c r="K38" s="1146" t="s">
        <v>9</v>
      </c>
      <c r="L38" s="1146" t="s">
        <v>9</v>
      </c>
      <c r="M38" s="1146" t="s">
        <v>9</v>
      </c>
      <c r="N38" s="1146" t="s">
        <v>9</v>
      </c>
      <c r="O38" s="1146" t="s">
        <v>9</v>
      </c>
      <c r="P38" s="1146" t="s">
        <v>9</v>
      </c>
      <c r="Q38" s="1146" t="s">
        <v>9</v>
      </c>
      <c r="R38" s="536"/>
      <c r="S38" s="421"/>
    </row>
    <row r="39" spans="1:23" ht="9.75" customHeight="1" x14ac:dyDescent="0.2">
      <c r="A39" s="411"/>
      <c r="B39" s="479"/>
      <c r="C39" s="1617" t="s">
        <v>110</v>
      </c>
      <c r="D39" s="1617"/>
      <c r="E39" s="1146" t="s">
        <v>9</v>
      </c>
      <c r="F39" s="1146" t="s">
        <v>9</v>
      </c>
      <c r="G39" s="1146" t="s">
        <v>9</v>
      </c>
      <c r="H39" s="1146" t="s">
        <v>9</v>
      </c>
      <c r="I39" s="1146" t="s">
        <v>9</v>
      </c>
      <c r="J39" s="1146" t="s">
        <v>9</v>
      </c>
      <c r="K39" s="1146" t="s">
        <v>9</v>
      </c>
      <c r="L39" s="1146" t="s">
        <v>9</v>
      </c>
      <c r="M39" s="1146" t="s">
        <v>9</v>
      </c>
      <c r="N39" s="1146" t="s">
        <v>9</v>
      </c>
      <c r="O39" s="1146" t="s">
        <v>9</v>
      </c>
      <c r="P39" s="1146" t="s">
        <v>9</v>
      </c>
      <c r="Q39" s="1146" t="s">
        <v>9</v>
      </c>
      <c r="R39" s="536"/>
      <c r="S39" s="421"/>
    </row>
    <row r="40" spans="1:23" s="499" customFormat="1" ht="9.75" customHeight="1" x14ac:dyDescent="0.2">
      <c r="A40" s="496"/>
      <c r="B40" s="497"/>
      <c r="C40" s="1617" t="s">
        <v>109</v>
      </c>
      <c r="D40" s="1617"/>
      <c r="E40" s="1146" t="s">
        <v>9</v>
      </c>
      <c r="F40" s="1146" t="s">
        <v>9</v>
      </c>
      <c r="G40" s="1146" t="s">
        <v>9</v>
      </c>
      <c r="H40" s="1146" t="s">
        <v>9</v>
      </c>
      <c r="I40" s="1146" t="s">
        <v>9</v>
      </c>
      <c r="J40" s="1146" t="s">
        <v>9</v>
      </c>
      <c r="K40" s="1146" t="s">
        <v>9</v>
      </c>
      <c r="L40" s="1146" t="s">
        <v>9</v>
      </c>
      <c r="M40" s="1146" t="s">
        <v>9</v>
      </c>
      <c r="N40" s="1146" t="s">
        <v>9</v>
      </c>
      <c r="O40" s="1146" t="s">
        <v>9</v>
      </c>
      <c r="P40" s="1146" t="s">
        <v>9</v>
      </c>
      <c r="Q40" s="1146" t="s">
        <v>9</v>
      </c>
      <c r="R40" s="536"/>
      <c r="S40" s="475"/>
      <c r="U40" s="1016"/>
    </row>
    <row r="41" spans="1:23" s="499" customFormat="1" ht="9.75" customHeight="1" x14ac:dyDescent="0.2">
      <c r="A41" s="496"/>
      <c r="B41" s="497"/>
      <c r="C41" s="1618" t="s">
        <v>108</v>
      </c>
      <c r="D41" s="1618"/>
      <c r="E41" s="1146" t="s">
        <v>9</v>
      </c>
      <c r="F41" s="1146" t="s">
        <v>9</v>
      </c>
      <c r="G41" s="1146" t="s">
        <v>9</v>
      </c>
      <c r="H41" s="1146" t="s">
        <v>9</v>
      </c>
      <c r="I41" s="1146" t="s">
        <v>9</v>
      </c>
      <c r="J41" s="1146" t="s">
        <v>9</v>
      </c>
      <c r="K41" s="1146">
        <v>78498</v>
      </c>
      <c r="L41" s="1146" t="s">
        <v>9</v>
      </c>
      <c r="M41" s="1146" t="s">
        <v>9</v>
      </c>
      <c r="N41" s="1146" t="s">
        <v>9</v>
      </c>
      <c r="O41" s="1146" t="s">
        <v>9</v>
      </c>
      <c r="P41" s="1146" t="s">
        <v>9</v>
      </c>
      <c r="Q41" s="1146" t="s">
        <v>9</v>
      </c>
      <c r="R41" s="536"/>
      <c r="S41" s="475"/>
      <c r="U41" s="1016"/>
    </row>
    <row r="42" spans="1:23" s="425" customFormat="1" ht="29.25" customHeight="1" x14ac:dyDescent="0.2">
      <c r="A42" s="423"/>
      <c r="B42" s="582"/>
      <c r="C42" s="1619" t="s">
        <v>575</v>
      </c>
      <c r="D42" s="1619"/>
      <c r="E42" s="1619"/>
      <c r="F42" s="1619"/>
      <c r="G42" s="1619"/>
      <c r="H42" s="1619"/>
      <c r="I42" s="1619"/>
      <c r="J42" s="1619"/>
      <c r="K42" s="1619"/>
      <c r="L42" s="1619"/>
      <c r="M42" s="1619"/>
      <c r="N42" s="1619"/>
      <c r="O42" s="1619"/>
      <c r="P42" s="1619"/>
      <c r="Q42" s="1619"/>
      <c r="R42" s="639"/>
      <c r="S42" s="424"/>
      <c r="U42" s="1019"/>
    </row>
    <row r="43" spans="1:23" ht="13.5" customHeight="1" x14ac:dyDescent="0.2">
      <c r="A43" s="411"/>
      <c r="B43" s="479"/>
      <c r="C43" s="1627" t="s">
        <v>180</v>
      </c>
      <c r="D43" s="1628"/>
      <c r="E43" s="1628"/>
      <c r="F43" s="1628"/>
      <c r="G43" s="1628"/>
      <c r="H43" s="1628"/>
      <c r="I43" s="1628"/>
      <c r="J43" s="1628"/>
      <c r="K43" s="1628"/>
      <c r="L43" s="1628"/>
      <c r="M43" s="1628"/>
      <c r="N43" s="1628"/>
      <c r="O43" s="1628"/>
      <c r="P43" s="1628"/>
      <c r="Q43" s="1629"/>
      <c r="R43" s="421"/>
      <c r="S43" s="421"/>
    </row>
    <row r="44" spans="1:23" s="524" customFormat="1" ht="2.25" customHeight="1" x14ac:dyDescent="0.2">
      <c r="A44" s="521"/>
      <c r="B44" s="522"/>
      <c r="C44" s="523"/>
      <c r="D44" s="440"/>
      <c r="E44" s="897"/>
      <c r="F44" s="897"/>
      <c r="G44" s="897"/>
      <c r="H44" s="897"/>
      <c r="I44" s="897"/>
      <c r="J44" s="897"/>
      <c r="K44" s="897"/>
      <c r="L44" s="897"/>
      <c r="M44" s="897"/>
      <c r="N44" s="897"/>
      <c r="O44" s="897"/>
      <c r="P44" s="897"/>
      <c r="Q44" s="897"/>
      <c r="R44" s="457"/>
      <c r="S44" s="457"/>
      <c r="U44" s="1016"/>
    </row>
    <row r="45" spans="1:23" ht="12.75" customHeight="1" x14ac:dyDescent="0.2">
      <c r="A45" s="411"/>
      <c r="B45" s="479"/>
      <c r="C45" s="426"/>
      <c r="D45" s="426"/>
      <c r="E45" s="825">
        <v>2003</v>
      </c>
      <c r="F45" s="987">
        <v>2004</v>
      </c>
      <c r="G45" s="987">
        <v>2005</v>
      </c>
      <c r="H45" s="825">
        <v>2006</v>
      </c>
      <c r="I45" s="987">
        <v>2007</v>
      </c>
      <c r="J45" s="987">
        <v>2008</v>
      </c>
      <c r="K45" s="825">
        <v>2009</v>
      </c>
      <c r="L45" s="987">
        <v>2010</v>
      </c>
      <c r="M45" s="987">
        <v>2011</v>
      </c>
      <c r="N45" s="825">
        <v>2012</v>
      </c>
      <c r="O45" s="987">
        <v>2013</v>
      </c>
      <c r="P45" s="987">
        <v>2014</v>
      </c>
      <c r="Q45" s="825">
        <v>2015</v>
      </c>
      <c r="R45" s="536"/>
      <c r="S45" s="421"/>
      <c r="T45" s="995"/>
      <c r="U45" s="1020"/>
      <c r="V45" s="995"/>
      <c r="W45" s="995"/>
    </row>
    <row r="46" spans="1:23" s="992" customFormat="1" ht="11.25" customHeight="1" x14ac:dyDescent="0.2">
      <c r="A46" s="988"/>
      <c r="B46" s="989"/>
      <c r="C46" s="1626" t="s">
        <v>68</v>
      </c>
      <c r="D46" s="1626"/>
      <c r="E46" s="993">
        <v>521</v>
      </c>
      <c r="F46" s="993">
        <v>208</v>
      </c>
      <c r="G46" s="993">
        <v>334</v>
      </c>
      <c r="H46" s="993">
        <v>396</v>
      </c>
      <c r="I46" s="993">
        <v>343</v>
      </c>
      <c r="J46" s="993">
        <v>441</v>
      </c>
      <c r="K46" s="993">
        <v>361</v>
      </c>
      <c r="L46" s="993">
        <v>352</v>
      </c>
      <c r="M46" s="993">
        <v>200</v>
      </c>
      <c r="N46" s="993">
        <v>107</v>
      </c>
      <c r="O46" s="993">
        <v>106</v>
      </c>
      <c r="P46" s="993">
        <v>174</v>
      </c>
      <c r="Q46" s="993">
        <v>182</v>
      </c>
      <c r="R46" s="990"/>
      <c r="S46" s="991"/>
      <c r="T46" s="995"/>
      <c r="U46" s="1131"/>
      <c r="V46" s="995"/>
      <c r="W46" s="995"/>
    </row>
    <row r="47" spans="1:23" s="992" customFormat="1" ht="11.25" customHeight="1" x14ac:dyDescent="0.2">
      <c r="A47" s="988"/>
      <c r="B47" s="989"/>
      <c r="C47" s="1630" t="s">
        <v>418</v>
      </c>
      <c r="D47" s="1626"/>
      <c r="E47" s="993">
        <v>370</v>
      </c>
      <c r="F47" s="993">
        <v>167</v>
      </c>
      <c r="G47" s="993">
        <v>277</v>
      </c>
      <c r="H47" s="993">
        <v>258</v>
      </c>
      <c r="I47" s="993">
        <v>268</v>
      </c>
      <c r="J47" s="993">
        <v>304</v>
      </c>
      <c r="K47" s="993">
        <v>259</v>
      </c>
      <c r="L47" s="993">
        <v>234</v>
      </c>
      <c r="M47" s="993">
        <v>183</v>
      </c>
      <c r="N47" s="993">
        <v>94</v>
      </c>
      <c r="O47" s="993">
        <v>97</v>
      </c>
      <c r="P47" s="993">
        <v>161</v>
      </c>
      <c r="Q47" s="993">
        <v>145</v>
      </c>
      <c r="R47" s="990"/>
      <c r="S47" s="991"/>
      <c r="T47" s="995"/>
      <c r="U47" s="1020"/>
      <c r="V47" s="995"/>
      <c r="W47" s="995"/>
    </row>
    <row r="48" spans="1:23" s="499" customFormat="1" ht="10.5" customHeight="1" x14ac:dyDescent="0.2">
      <c r="A48" s="496"/>
      <c r="B48" s="497"/>
      <c r="C48" s="985"/>
      <c r="D48" s="586" t="s">
        <v>246</v>
      </c>
      <c r="E48" s="1146">
        <v>232</v>
      </c>
      <c r="F48" s="1146">
        <v>100</v>
      </c>
      <c r="G48" s="1146">
        <v>151</v>
      </c>
      <c r="H48" s="1146">
        <v>153</v>
      </c>
      <c r="I48" s="1146">
        <v>160</v>
      </c>
      <c r="J48" s="1146">
        <v>172</v>
      </c>
      <c r="K48" s="1146">
        <v>142</v>
      </c>
      <c r="L48" s="1146">
        <v>141</v>
      </c>
      <c r="M48" s="1146">
        <v>93</v>
      </c>
      <c r="N48" s="1146">
        <v>36</v>
      </c>
      <c r="O48" s="1146">
        <v>27</v>
      </c>
      <c r="P48" s="1146">
        <v>49</v>
      </c>
      <c r="Q48" s="1146">
        <v>65</v>
      </c>
      <c r="R48" s="536"/>
      <c r="S48" s="475"/>
      <c r="T48" s="995"/>
      <c r="U48" s="1020"/>
      <c r="V48" s="995"/>
      <c r="W48" s="995"/>
    </row>
    <row r="49" spans="1:23" s="499" customFormat="1" ht="10.5" customHeight="1" x14ac:dyDescent="0.2">
      <c r="A49" s="496"/>
      <c r="B49" s="497"/>
      <c r="C49" s="985"/>
      <c r="D49" s="586" t="s">
        <v>247</v>
      </c>
      <c r="E49" s="1146">
        <v>30</v>
      </c>
      <c r="F49" s="1146">
        <v>15</v>
      </c>
      <c r="G49" s="1146">
        <v>28</v>
      </c>
      <c r="H49" s="1146">
        <v>26</v>
      </c>
      <c r="I49" s="1146">
        <v>27</v>
      </c>
      <c r="J49" s="1146">
        <v>27</v>
      </c>
      <c r="K49" s="1146">
        <v>22</v>
      </c>
      <c r="L49" s="1146">
        <v>25</v>
      </c>
      <c r="M49" s="1146">
        <v>22</v>
      </c>
      <c r="N49" s="1146">
        <v>9</v>
      </c>
      <c r="O49" s="1146">
        <v>18</v>
      </c>
      <c r="P49" s="1146">
        <v>23</v>
      </c>
      <c r="Q49" s="1146">
        <v>20</v>
      </c>
      <c r="R49" s="536"/>
      <c r="S49" s="475"/>
      <c r="T49" s="995"/>
      <c r="U49" s="1020"/>
      <c r="V49" s="995"/>
      <c r="W49" s="995"/>
    </row>
    <row r="50" spans="1:23" s="499" customFormat="1" ht="10.5" customHeight="1" x14ac:dyDescent="0.2">
      <c r="A50" s="496"/>
      <c r="B50" s="497"/>
      <c r="C50" s="985"/>
      <c r="D50" s="586" t="s">
        <v>248</v>
      </c>
      <c r="E50" s="1146">
        <v>80</v>
      </c>
      <c r="F50" s="1146">
        <v>46</v>
      </c>
      <c r="G50" s="1146">
        <v>73</v>
      </c>
      <c r="H50" s="1146">
        <v>65</v>
      </c>
      <c r="I50" s="1146">
        <v>64</v>
      </c>
      <c r="J50" s="1146">
        <v>97</v>
      </c>
      <c r="K50" s="1146">
        <v>87</v>
      </c>
      <c r="L50" s="1146">
        <v>64</v>
      </c>
      <c r="M50" s="1146">
        <v>55</v>
      </c>
      <c r="N50" s="1146">
        <v>40</v>
      </c>
      <c r="O50" s="1146">
        <v>49</v>
      </c>
      <c r="P50" s="1146">
        <v>80</v>
      </c>
      <c r="Q50" s="1146">
        <v>53</v>
      </c>
      <c r="R50" s="536"/>
      <c r="S50" s="475"/>
      <c r="T50" s="995"/>
      <c r="U50" s="1020"/>
      <c r="V50" s="995"/>
      <c r="W50" s="995"/>
    </row>
    <row r="51" spans="1:23" s="499" customFormat="1" ht="10.5" customHeight="1" x14ac:dyDescent="0.2">
      <c r="A51" s="496"/>
      <c r="B51" s="497"/>
      <c r="C51" s="985"/>
      <c r="D51" s="586" t="s">
        <v>250</v>
      </c>
      <c r="E51" s="1146" t="s">
        <v>417</v>
      </c>
      <c r="F51" s="1146" t="s">
        <v>417</v>
      </c>
      <c r="G51" s="1146">
        <v>1</v>
      </c>
      <c r="H51" s="1146" t="s">
        <v>9</v>
      </c>
      <c r="I51" s="1146" t="s">
        <v>9</v>
      </c>
      <c r="J51" s="1146" t="s">
        <v>9</v>
      </c>
      <c r="K51" s="1146">
        <v>1</v>
      </c>
      <c r="L51" s="1146" t="s">
        <v>9</v>
      </c>
      <c r="M51" s="1146">
        <v>1</v>
      </c>
      <c r="N51" s="1146">
        <v>1</v>
      </c>
      <c r="O51" s="1146" t="s">
        <v>9</v>
      </c>
      <c r="P51" s="1146" t="s">
        <v>9</v>
      </c>
      <c r="Q51" s="1146" t="s">
        <v>9</v>
      </c>
      <c r="R51" s="536"/>
      <c r="S51" s="475"/>
      <c r="T51" s="995"/>
      <c r="U51" s="1020"/>
      <c r="V51" s="995"/>
      <c r="W51" s="995"/>
    </row>
    <row r="52" spans="1:23" s="499" customFormat="1" ht="10.5" customHeight="1" x14ac:dyDescent="0.2">
      <c r="A52" s="496"/>
      <c r="B52" s="497"/>
      <c r="C52" s="985"/>
      <c r="D52" s="586" t="s">
        <v>249</v>
      </c>
      <c r="E52" s="1147">
        <v>28</v>
      </c>
      <c r="F52" s="1147">
        <v>6</v>
      </c>
      <c r="G52" s="1147">
        <v>24</v>
      </c>
      <c r="H52" s="1147">
        <v>14</v>
      </c>
      <c r="I52" s="1147">
        <v>17</v>
      </c>
      <c r="J52" s="1147">
        <v>8</v>
      </c>
      <c r="K52" s="1147">
        <v>7</v>
      </c>
      <c r="L52" s="1147">
        <v>4</v>
      </c>
      <c r="M52" s="1147">
        <v>12</v>
      </c>
      <c r="N52" s="1147">
        <v>8</v>
      </c>
      <c r="O52" s="1147">
        <v>3</v>
      </c>
      <c r="P52" s="1147">
        <v>9</v>
      </c>
      <c r="Q52" s="1147">
        <v>7</v>
      </c>
      <c r="R52" s="536"/>
      <c r="S52" s="475"/>
      <c r="T52" s="995"/>
      <c r="U52" s="1020"/>
      <c r="V52" s="995"/>
      <c r="W52" s="995"/>
    </row>
    <row r="53" spans="1:23" s="992" customFormat="1" ht="11.25" customHeight="1" x14ac:dyDescent="0.2">
      <c r="A53" s="988"/>
      <c r="B53" s="989"/>
      <c r="C53" s="1626" t="s">
        <v>419</v>
      </c>
      <c r="D53" s="1626"/>
      <c r="E53" s="993">
        <v>151</v>
      </c>
      <c r="F53" s="993">
        <v>41</v>
      </c>
      <c r="G53" s="993">
        <v>57</v>
      </c>
      <c r="H53" s="993">
        <v>138</v>
      </c>
      <c r="I53" s="993">
        <v>75</v>
      </c>
      <c r="J53" s="993">
        <v>137</v>
      </c>
      <c r="K53" s="993">
        <v>102</v>
      </c>
      <c r="L53" s="993">
        <v>118</v>
      </c>
      <c r="M53" s="993">
        <v>17</v>
      </c>
      <c r="N53" s="993">
        <v>13</v>
      </c>
      <c r="O53" s="993">
        <v>9</v>
      </c>
      <c r="P53" s="993">
        <v>13</v>
      </c>
      <c r="Q53" s="993">
        <v>37</v>
      </c>
      <c r="R53" s="990"/>
      <c r="S53" s="991"/>
      <c r="T53" s="995"/>
      <c r="U53" s="1020"/>
      <c r="V53" s="995"/>
      <c r="W53" s="995"/>
    </row>
    <row r="54" spans="1:23" s="499" customFormat="1" ht="10.5" customHeight="1" x14ac:dyDescent="0.2">
      <c r="A54" s="496"/>
      <c r="B54" s="497"/>
      <c r="C54" s="985"/>
      <c r="D54" s="586" t="s">
        <v>251</v>
      </c>
      <c r="E54" s="1147" t="s">
        <v>9</v>
      </c>
      <c r="F54" s="1147">
        <v>1</v>
      </c>
      <c r="G54" s="1147">
        <v>1</v>
      </c>
      <c r="H54" s="1147">
        <v>1</v>
      </c>
      <c r="I54" s="1147">
        <v>1</v>
      </c>
      <c r="J54" s="1147" t="s">
        <v>9</v>
      </c>
      <c r="K54" s="1147">
        <v>1</v>
      </c>
      <c r="L54" s="1147">
        <v>2</v>
      </c>
      <c r="M54" s="1147" t="s">
        <v>9</v>
      </c>
      <c r="N54" s="1147">
        <v>1</v>
      </c>
      <c r="O54" s="1147" t="s">
        <v>9</v>
      </c>
      <c r="P54" s="1147" t="s">
        <v>9</v>
      </c>
      <c r="Q54" s="1147">
        <v>1</v>
      </c>
      <c r="R54" s="536"/>
      <c r="S54" s="475"/>
      <c r="T54" s="995"/>
      <c r="U54" s="1020"/>
      <c r="V54" s="995"/>
      <c r="W54" s="995"/>
    </row>
    <row r="55" spans="1:23" s="499" customFormat="1" ht="10.5" customHeight="1" x14ac:dyDescent="0.2">
      <c r="A55" s="496"/>
      <c r="B55" s="497"/>
      <c r="C55" s="985"/>
      <c r="D55" s="586" t="s">
        <v>252</v>
      </c>
      <c r="E55" s="1147">
        <v>151</v>
      </c>
      <c r="F55" s="1147">
        <v>40</v>
      </c>
      <c r="G55" s="1147">
        <v>56</v>
      </c>
      <c r="H55" s="1147">
        <v>137</v>
      </c>
      <c r="I55" s="1147">
        <v>74</v>
      </c>
      <c r="J55" s="1147">
        <v>137</v>
      </c>
      <c r="K55" s="1147">
        <v>101</v>
      </c>
      <c r="L55" s="1147">
        <v>116</v>
      </c>
      <c r="M55" s="1147">
        <v>17</v>
      </c>
      <c r="N55" s="1147">
        <v>12</v>
      </c>
      <c r="O55" s="1147">
        <v>9</v>
      </c>
      <c r="P55" s="1147">
        <v>13</v>
      </c>
      <c r="Q55" s="1147">
        <v>36</v>
      </c>
      <c r="R55" s="536"/>
      <c r="S55" s="475"/>
      <c r="T55" s="995"/>
      <c r="U55" s="1020"/>
      <c r="V55" s="995"/>
      <c r="W55" s="995"/>
    </row>
    <row r="56" spans="1:23" s="794" customFormat="1" ht="13.5" customHeight="1" x14ac:dyDescent="0.2">
      <c r="A56" s="790"/>
      <c r="B56" s="771"/>
      <c r="C56" s="510" t="s">
        <v>447</v>
      </c>
      <c r="D56" s="791"/>
      <c r="E56" s="481"/>
      <c r="F56" s="481"/>
      <c r="G56" s="511"/>
      <c r="H56" s="511"/>
      <c r="I56" s="792"/>
      <c r="J56" s="481"/>
      <c r="K56" s="481"/>
      <c r="L56" s="481"/>
      <c r="M56" s="481"/>
      <c r="N56" s="481"/>
      <c r="O56" s="481"/>
      <c r="P56" s="481" t="s">
        <v>105</v>
      </c>
      <c r="Q56" s="481"/>
      <c r="R56" s="793"/>
      <c r="S56" s="511"/>
      <c r="T56" s="995"/>
      <c r="U56" s="1020"/>
      <c r="V56" s="995"/>
      <c r="W56" s="995"/>
    </row>
    <row r="57" spans="1:23" s="467" customFormat="1" ht="14.25" customHeight="1" thickBot="1" x14ac:dyDescent="0.25">
      <c r="A57" s="501"/>
      <c r="B57" s="512"/>
      <c r="C57" s="982"/>
      <c r="D57" s="513"/>
      <c r="E57" s="515"/>
      <c r="F57" s="515"/>
      <c r="G57" s="515"/>
      <c r="H57" s="515"/>
      <c r="I57" s="515"/>
      <c r="J57" s="515"/>
      <c r="K57" s="515"/>
      <c r="L57" s="515"/>
      <c r="M57" s="515"/>
      <c r="N57" s="515"/>
      <c r="O57" s="515"/>
      <c r="P57" s="515"/>
      <c r="Q57" s="482" t="s">
        <v>73</v>
      </c>
      <c r="R57" s="516"/>
      <c r="S57" s="517"/>
      <c r="T57" s="995"/>
      <c r="U57" s="1020"/>
      <c r="V57" s="995"/>
      <c r="W57" s="995"/>
    </row>
    <row r="58" spans="1:23" ht="13.5" customHeight="1" thickBot="1" x14ac:dyDescent="0.25">
      <c r="A58" s="411"/>
      <c r="B58" s="512"/>
      <c r="C58" s="1623" t="s">
        <v>302</v>
      </c>
      <c r="D58" s="1624"/>
      <c r="E58" s="1624"/>
      <c r="F58" s="1624"/>
      <c r="G58" s="1624"/>
      <c r="H58" s="1624"/>
      <c r="I58" s="1624"/>
      <c r="J58" s="1624"/>
      <c r="K58" s="1624"/>
      <c r="L58" s="1624"/>
      <c r="M58" s="1624"/>
      <c r="N58" s="1624"/>
      <c r="O58" s="1624"/>
      <c r="P58" s="1624"/>
      <c r="Q58" s="1625"/>
      <c r="R58" s="482"/>
      <c r="S58" s="469"/>
      <c r="T58" s="995"/>
      <c r="U58" s="1020"/>
      <c r="V58" s="995"/>
      <c r="W58" s="995"/>
    </row>
    <row r="59" spans="1:23" ht="3.75" customHeight="1" x14ac:dyDescent="0.2">
      <c r="A59" s="411"/>
      <c r="B59" s="512"/>
      <c r="C59" s="1620" t="s">
        <v>69</v>
      </c>
      <c r="D59" s="1620"/>
      <c r="F59" s="1004"/>
      <c r="G59" s="1004"/>
      <c r="H59" s="1004"/>
      <c r="I59" s="1004"/>
      <c r="J59" s="1004"/>
      <c r="K59" s="1004"/>
      <c r="L59" s="1004"/>
      <c r="M59" s="519"/>
      <c r="N59" s="519"/>
      <c r="O59" s="519"/>
      <c r="P59" s="519"/>
      <c r="Q59" s="519"/>
      <c r="R59" s="516"/>
      <c r="S59" s="469"/>
      <c r="T59" s="995"/>
      <c r="U59" s="1020"/>
      <c r="V59" s="995"/>
      <c r="W59" s="995"/>
    </row>
    <row r="60" spans="1:23" ht="13.5" customHeight="1" x14ac:dyDescent="0.2">
      <c r="A60" s="411"/>
      <c r="B60" s="479"/>
      <c r="C60" s="1621"/>
      <c r="D60" s="1621"/>
      <c r="E60" s="1643">
        <v>2015</v>
      </c>
      <c r="F60" s="1643"/>
      <c r="G60" s="1643"/>
      <c r="H60" s="1643"/>
      <c r="I60" s="1643"/>
      <c r="J60" s="1643"/>
      <c r="K60" s="1643"/>
      <c r="L60" s="1643"/>
      <c r="M60" s="1615">
        <v>2016</v>
      </c>
      <c r="N60" s="1616"/>
      <c r="O60" s="1616"/>
      <c r="P60" s="1616"/>
      <c r="Q60" s="1616"/>
      <c r="R60" s="469"/>
      <c r="S60" s="469"/>
      <c r="T60" s="1150"/>
      <c r="U60" s="1020"/>
      <c r="V60" s="995"/>
      <c r="W60" s="995"/>
    </row>
    <row r="61" spans="1:23" ht="12.75" customHeight="1" x14ac:dyDescent="0.2">
      <c r="A61" s="411"/>
      <c r="B61" s="479"/>
      <c r="C61" s="426"/>
      <c r="D61" s="426"/>
      <c r="E61" s="825" t="s">
        <v>101</v>
      </c>
      <c r="F61" s="825" t="s">
        <v>100</v>
      </c>
      <c r="G61" s="825" t="s">
        <v>99</v>
      </c>
      <c r="H61" s="825" t="s">
        <v>98</v>
      </c>
      <c r="I61" s="825" t="s">
        <v>97</v>
      </c>
      <c r="J61" s="825" t="s">
        <v>96</v>
      </c>
      <c r="K61" s="825" t="s">
        <v>95</v>
      </c>
      <c r="L61" s="825" t="s">
        <v>94</v>
      </c>
      <c r="M61" s="825" t="s">
        <v>93</v>
      </c>
      <c r="N61" s="825" t="s">
        <v>104</v>
      </c>
      <c r="O61" s="1001" t="s">
        <v>103</v>
      </c>
      <c r="P61" s="825" t="s">
        <v>102</v>
      </c>
      <c r="Q61" s="825" t="s">
        <v>101</v>
      </c>
      <c r="R61" s="516"/>
      <c r="S61" s="469"/>
      <c r="T61" s="1150"/>
      <c r="U61" s="1020"/>
      <c r="V61" s="995"/>
      <c r="W61" s="995"/>
    </row>
    <row r="62" spans="1:23" ht="10.5" customHeight="1" x14ac:dyDescent="0.2">
      <c r="A62" s="411"/>
      <c r="B62" s="512"/>
      <c r="C62" s="1622" t="s">
        <v>92</v>
      </c>
      <c r="D62" s="1622"/>
      <c r="E62" s="1179"/>
      <c r="F62" s="1179"/>
      <c r="G62" s="1148"/>
      <c r="H62" s="1148"/>
      <c r="I62" s="1148"/>
      <c r="J62" s="1148"/>
      <c r="K62" s="1148"/>
      <c r="L62" s="1148"/>
      <c r="M62" s="1148"/>
      <c r="N62" s="1148"/>
      <c r="O62" s="1148"/>
      <c r="P62" s="1148"/>
      <c r="Q62" s="1148"/>
      <c r="R62" s="516"/>
      <c r="S62" s="469"/>
      <c r="T62" s="1150"/>
      <c r="U62" s="1020"/>
      <c r="V62" s="995"/>
      <c r="W62" s="995"/>
    </row>
    <row r="63" spans="1:23" s="524" customFormat="1" ht="9.75" customHeight="1" x14ac:dyDescent="0.2">
      <c r="A63" s="521"/>
      <c r="B63" s="522"/>
      <c r="C63" s="523" t="s">
        <v>91</v>
      </c>
      <c r="D63" s="440"/>
      <c r="E63" s="1149">
        <v>0.43</v>
      </c>
      <c r="F63" s="1149">
        <v>-0.08</v>
      </c>
      <c r="G63" s="1149">
        <v>-0.72</v>
      </c>
      <c r="H63" s="1149">
        <v>-0.34</v>
      </c>
      <c r="I63" s="1149">
        <v>0.79</v>
      </c>
      <c r="J63" s="1149">
        <v>0.09</v>
      </c>
      <c r="K63" s="1149">
        <v>-0.2</v>
      </c>
      <c r="L63" s="1149">
        <v>-0.26</v>
      </c>
      <c r="M63" s="1149">
        <v>-1.04</v>
      </c>
      <c r="N63" s="1149">
        <v>-0.45</v>
      </c>
      <c r="O63" s="1149">
        <v>1.94</v>
      </c>
      <c r="P63" s="1149">
        <v>0.35</v>
      </c>
      <c r="Q63" s="1149">
        <v>0.28000000000000003</v>
      </c>
      <c r="R63" s="457"/>
      <c r="S63" s="457"/>
      <c r="T63" s="995"/>
      <c r="U63" s="1020"/>
      <c r="V63" s="995"/>
      <c r="W63" s="995"/>
    </row>
    <row r="64" spans="1:23" s="524" customFormat="1" ht="9.75" customHeight="1" x14ac:dyDescent="0.2">
      <c r="A64" s="521"/>
      <c r="B64" s="522"/>
      <c r="C64" s="523" t="s">
        <v>90</v>
      </c>
      <c r="D64" s="440"/>
      <c r="E64" s="1149">
        <v>0.95</v>
      </c>
      <c r="F64" s="1149">
        <v>0.8</v>
      </c>
      <c r="G64" s="1149">
        <v>0.77</v>
      </c>
      <c r="H64" s="1149">
        <v>0.66</v>
      </c>
      <c r="I64" s="1149">
        <v>0.88</v>
      </c>
      <c r="J64" s="1149">
        <v>0.63</v>
      </c>
      <c r="K64" s="1149">
        <v>0.64</v>
      </c>
      <c r="L64" s="1149">
        <v>0.4</v>
      </c>
      <c r="M64" s="1149">
        <v>0.78</v>
      </c>
      <c r="N64" s="1149">
        <v>0.4</v>
      </c>
      <c r="O64" s="1149">
        <v>0.45</v>
      </c>
      <c r="P64" s="1149">
        <v>0.48</v>
      </c>
      <c r="Q64" s="1149">
        <v>0.33</v>
      </c>
      <c r="R64" s="457"/>
      <c r="S64" s="457"/>
      <c r="T64" s="995"/>
      <c r="U64" s="1020"/>
      <c r="V64" s="995"/>
      <c r="W64" s="995"/>
    </row>
    <row r="65" spans="1:23" s="524" customFormat="1" ht="11.25" customHeight="1" x14ac:dyDescent="0.2">
      <c r="A65" s="521"/>
      <c r="B65" s="522"/>
      <c r="C65" s="523" t="s">
        <v>260</v>
      </c>
      <c r="D65" s="440"/>
      <c r="E65" s="1149">
        <v>-0.11</v>
      </c>
      <c r="F65" s="1149">
        <v>-0.01</v>
      </c>
      <c r="G65" s="1149">
        <v>0.13</v>
      </c>
      <c r="H65" s="1149">
        <v>0.22</v>
      </c>
      <c r="I65" s="1149">
        <v>0.32</v>
      </c>
      <c r="J65" s="1149">
        <v>0.37</v>
      </c>
      <c r="K65" s="1149">
        <v>0.42</v>
      </c>
      <c r="L65" s="1149">
        <v>0.49</v>
      </c>
      <c r="M65" s="1149">
        <v>0.59</v>
      </c>
      <c r="N65" s="1149">
        <v>0.64</v>
      </c>
      <c r="O65" s="1149">
        <v>0.65</v>
      </c>
      <c r="P65" s="1149">
        <v>0.65</v>
      </c>
      <c r="Q65" s="1149">
        <v>0.6</v>
      </c>
      <c r="R65" s="457"/>
      <c r="S65" s="457"/>
      <c r="T65" s="995"/>
      <c r="U65" s="1020"/>
      <c r="V65" s="995"/>
      <c r="W65" s="995"/>
    </row>
    <row r="66" spans="1:23" ht="11.25" customHeight="1" x14ac:dyDescent="0.2">
      <c r="A66" s="411"/>
      <c r="B66" s="512"/>
      <c r="C66" s="977" t="s">
        <v>89</v>
      </c>
      <c r="D66" s="520"/>
      <c r="E66" s="525"/>
      <c r="F66" s="185"/>
      <c r="G66" s="573"/>
      <c r="H66" s="573"/>
      <c r="I66" s="573"/>
      <c r="J66" s="85"/>
      <c r="K66" s="525"/>
      <c r="L66" s="573"/>
      <c r="M66" s="573"/>
      <c r="N66" s="573"/>
      <c r="O66" s="573"/>
      <c r="P66" s="573"/>
      <c r="Q66" s="526"/>
      <c r="R66" s="516"/>
      <c r="S66" s="469"/>
      <c r="T66" s="995"/>
      <c r="U66" s="1020"/>
      <c r="V66" s="995"/>
      <c r="W66" s="995"/>
    </row>
    <row r="67" spans="1:23" ht="9.75" customHeight="1" x14ac:dyDescent="0.2">
      <c r="A67" s="411"/>
      <c r="B67" s="527"/>
      <c r="C67" s="477"/>
      <c r="D67" s="769" t="s">
        <v>616</v>
      </c>
      <c r="E67" s="614"/>
      <c r="F67" s="616"/>
      <c r="G67" s="80"/>
      <c r="H67" s="80"/>
      <c r="I67" s="80"/>
      <c r="J67" s="617">
        <v>13.163064833005889</v>
      </c>
      <c r="K67" s="525"/>
      <c r="L67" s="573"/>
      <c r="M67" s="573"/>
      <c r="N67" s="573"/>
      <c r="O67" s="573"/>
      <c r="P67" s="573"/>
      <c r="Q67" s="986">
        <f>+J67</f>
        <v>13.163064833005889</v>
      </c>
      <c r="R67" s="516"/>
      <c r="S67" s="469"/>
      <c r="T67" s="995"/>
      <c r="U67" s="1020"/>
      <c r="V67" s="995"/>
      <c r="W67" s="995"/>
    </row>
    <row r="68" spans="1:23" ht="9.75" customHeight="1" x14ac:dyDescent="0.2">
      <c r="A68" s="411"/>
      <c r="B68" s="528"/>
      <c r="C68" s="440"/>
      <c r="D68" s="618" t="s">
        <v>617</v>
      </c>
      <c r="E68" s="619"/>
      <c r="F68" s="619"/>
      <c r="G68" s="619"/>
      <c r="H68" s="619"/>
      <c r="I68" s="619"/>
      <c r="J68" s="617">
        <v>7.6923076923077094</v>
      </c>
      <c r="K68" s="525"/>
      <c r="L68" s="205"/>
      <c r="M68" s="573"/>
      <c r="N68" s="573"/>
      <c r="O68" s="573"/>
      <c r="P68" s="573"/>
      <c r="Q68" s="986">
        <f t="shared" ref="Q68:Q71" si="3">+J68</f>
        <v>7.6923076923077094</v>
      </c>
      <c r="R68" s="529"/>
      <c r="S68" s="529"/>
    </row>
    <row r="69" spans="1:23" ht="9.75" customHeight="1" x14ac:dyDescent="0.2">
      <c r="A69" s="411"/>
      <c r="B69" s="528"/>
      <c r="C69" s="440"/>
      <c r="D69" s="618" t="s">
        <v>618</v>
      </c>
      <c r="E69" s="614"/>
      <c r="F69" s="186"/>
      <c r="G69" s="186"/>
      <c r="H69" s="80"/>
      <c r="I69" s="187"/>
      <c r="J69" s="617">
        <v>5.4403355620485039</v>
      </c>
      <c r="K69" s="525"/>
      <c r="L69" s="205"/>
      <c r="M69" s="573"/>
      <c r="N69" s="573"/>
      <c r="O69" s="573"/>
      <c r="P69" s="573"/>
      <c r="Q69" s="986">
        <f t="shared" si="3"/>
        <v>5.4403355620485039</v>
      </c>
      <c r="R69" s="530"/>
      <c r="S69" s="469"/>
    </row>
    <row r="70" spans="1:23" ht="9.75" customHeight="1" x14ac:dyDescent="0.2">
      <c r="A70" s="411"/>
      <c r="B70" s="528"/>
      <c r="C70" s="440"/>
      <c r="D70" s="618" t="s">
        <v>619</v>
      </c>
      <c r="E70" s="620"/>
      <c r="F70" s="618"/>
      <c r="G70" s="618"/>
      <c r="H70" s="618"/>
      <c r="I70" s="618"/>
      <c r="J70" s="617">
        <v>4.5914703687538028</v>
      </c>
      <c r="K70" s="525"/>
      <c r="L70" s="205"/>
      <c r="M70" s="573"/>
      <c r="N70" s="573"/>
      <c r="O70" s="573"/>
      <c r="P70" s="573"/>
      <c r="Q70" s="986">
        <f t="shared" si="3"/>
        <v>4.5914703687538028</v>
      </c>
      <c r="R70" s="530"/>
      <c r="S70" s="469"/>
    </row>
    <row r="71" spans="1:23" ht="9.75" customHeight="1" x14ac:dyDescent="0.2">
      <c r="A71" s="411"/>
      <c r="B71" s="528"/>
      <c r="C71" s="440"/>
      <c r="D71" s="621" t="s">
        <v>620</v>
      </c>
      <c r="E71" s="622"/>
      <c r="F71" s="622"/>
      <c r="G71" s="622"/>
      <c r="H71" s="622"/>
      <c r="I71" s="622"/>
      <c r="J71" s="617">
        <v>4.4903025890873804</v>
      </c>
      <c r="K71" s="525"/>
      <c r="L71" s="205"/>
      <c r="M71" s="573"/>
      <c r="N71" s="573"/>
      <c r="O71" s="573"/>
      <c r="P71" s="573"/>
      <c r="Q71" s="986">
        <f t="shared" si="3"/>
        <v>4.4903025890873804</v>
      </c>
      <c r="R71" s="530"/>
      <c r="S71" s="469"/>
    </row>
    <row r="72" spans="1:23" ht="9.75" customHeight="1" x14ac:dyDescent="0.2">
      <c r="A72" s="411"/>
      <c r="B72" s="528"/>
      <c r="C72" s="440"/>
      <c r="D72" s="618" t="s">
        <v>621</v>
      </c>
      <c r="E72" s="186"/>
      <c r="F72" s="186"/>
      <c r="G72" s="186"/>
      <c r="H72" s="80"/>
      <c r="I72" s="187"/>
      <c r="J72" s="526">
        <v>-2.3635609047520156</v>
      </c>
      <c r="K72" s="525"/>
      <c r="L72" s="205"/>
      <c r="M72" s="573"/>
      <c r="N72" s="573"/>
      <c r="O72" s="573"/>
      <c r="P72" s="573"/>
      <c r="Q72" s="525"/>
      <c r="R72" s="530"/>
      <c r="S72" s="469"/>
    </row>
    <row r="73" spans="1:23" ht="9.75" customHeight="1" x14ac:dyDescent="0.2">
      <c r="A73" s="411"/>
      <c r="B73" s="528"/>
      <c r="C73" s="440"/>
      <c r="D73" s="618" t="s">
        <v>622</v>
      </c>
      <c r="E73" s="615"/>
      <c r="F73" s="187"/>
      <c r="G73" s="187"/>
      <c r="H73" s="80"/>
      <c r="I73" s="187"/>
      <c r="J73" s="526">
        <v>-2.1099289097276874</v>
      </c>
      <c r="K73" s="525"/>
      <c r="L73" s="205"/>
      <c r="M73" s="573"/>
      <c r="N73" s="573"/>
      <c r="O73" s="573"/>
      <c r="P73" s="573"/>
      <c r="Q73" s="623"/>
      <c r="R73" s="530"/>
      <c r="S73" s="469"/>
    </row>
    <row r="74" spans="1:23" ht="9.75" customHeight="1" x14ac:dyDescent="0.2">
      <c r="A74" s="411"/>
      <c r="B74" s="528"/>
      <c r="C74" s="440"/>
      <c r="D74" s="618" t="s">
        <v>623</v>
      </c>
      <c r="E74" s="615"/>
      <c r="F74" s="187"/>
      <c r="G74" s="187"/>
      <c r="H74" s="80"/>
      <c r="I74" s="187"/>
      <c r="J74" s="526">
        <v>-1.8694306545084416</v>
      </c>
      <c r="K74" s="525"/>
      <c r="L74" s="205"/>
      <c r="M74" s="573"/>
      <c r="N74" s="573"/>
      <c r="O74" s="573"/>
      <c r="P74" s="573"/>
      <c r="Q74" s="623"/>
      <c r="R74" s="530"/>
      <c r="S74" s="469"/>
    </row>
    <row r="75" spans="1:23" ht="9.75" customHeight="1" x14ac:dyDescent="0.2">
      <c r="A75" s="411"/>
      <c r="B75" s="528"/>
      <c r="C75" s="440"/>
      <c r="D75" s="618" t="s">
        <v>624</v>
      </c>
      <c r="E75" s="615"/>
      <c r="F75" s="187"/>
      <c r="G75" s="187"/>
      <c r="H75" s="80"/>
      <c r="I75" s="187"/>
      <c r="J75" s="526">
        <v>-1.7308760090547937</v>
      </c>
      <c r="K75" s="525"/>
      <c r="L75" s="205"/>
      <c r="M75" s="573"/>
      <c r="N75" s="573"/>
      <c r="O75" s="573"/>
      <c r="P75" s="573"/>
      <c r="Q75" s="623"/>
      <c r="R75" s="530"/>
      <c r="S75" s="469"/>
    </row>
    <row r="76" spans="1:23" ht="9.75" customHeight="1" x14ac:dyDescent="0.2">
      <c r="A76" s="411"/>
      <c r="B76" s="528"/>
      <c r="C76" s="440"/>
      <c r="D76" s="618" t="s">
        <v>625</v>
      </c>
      <c r="E76" s="615"/>
      <c r="F76" s="186"/>
      <c r="G76" s="186"/>
      <c r="H76" s="80"/>
      <c r="I76" s="187"/>
      <c r="J76" s="526">
        <v>-1.4149962571737507</v>
      </c>
      <c r="K76" s="525"/>
      <c r="L76" s="205"/>
      <c r="M76" s="573"/>
      <c r="N76" s="573"/>
      <c r="O76" s="573"/>
      <c r="P76" s="573"/>
      <c r="Q76" s="525"/>
      <c r="R76" s="530"/>
      <c r="S76" s="469"/>
    </row>
    <row r="77" spans="1:23" ht="0.75" customHeight="1" x14ac:dyDescent="0.2">
      <c r="A77" s="411"/>
      <c r="B77" s="528"/>
      <c r="C77" s="440"/>
      <c r="D77" s="531"/>
      <c r="E77" s="525"/>
      <c r="F77" s="186"/>
      <c r="G77" s="186"/>
      <c r="H77" s="80"/>
      <c r="I77" s="187"/>
      <c r="J77" s="526"/>
      <c r="K77" s="525"/>
      <c r="L77" s="205"/>
      <c r="M77" s="573"/>
      <c r="N77" s="573"/>
      <c r="O77" s="573"/>
      <c r="P77" s="573"/>
      <c r="Q77" s="525"/>
      <c r="R77" s="530"/>
      <c r="S77" s="469"/>
    </row>
    <row r="78" spans="1:23" ht="13.5" customHeight="1" x14ac:dyDescent="0.2">
      <c r="A78" s="411"/>
      <c r="B78" s="532"/>
      <c r="C78" s="514" t="s">
        <v>241</v>
      </c>
      <c r="D78" s="531"/>
      <c r="E78" s="514"/>
      <c r="F78" s="514"/>
      <c r="G78" s="533" t="s">
        <v>88</v>
      </c>
      <c r="H78" s="514"/>
      <c r="I78" s="514"/>
      <c r="J78" s="514"/>
      <c r="K78" s="514"/>
      <c r="L78" s="514"/>
      <c r="M78" s="514"/>
      <c r="N78" s="514"/>
      <c r="O78" s="188"/>
      <c r="P78" s="188"/>
      <c r="Q78" s="188"/>
      <c r="R78" s="516"/>
      <c r="S78" s="469"/>
    </row>
    <row r="79" spans="1:23" ht="3" customHeight="1" x14ac:dyDescent="0.2">
      <c r="A79" s="411"/>
      <c r="B79" s="532"/>
      <c r="C79" s="514"/>
      <c r="D79" s="531"/>
      <c r="E79" s="514"/>
      <c r="F79" s="514"/>
      <c r="G79" s="533"/>
      <c r="H79" s="514"/>
      <c r="I79" s="514"/>
      <c r="J79" s="514"/>
      <c r="K79" s="514"/>
      <c r="L79" s="514"/>
      <c r="M79" s="514"/>
      <c r="N79" s="514"/>
      <c r="O79" s="188"/>
      <c r="P79" s="188"/>
      <c r="Q79" s="188"/>
      <c r="R79" s="516"/>
      <c r="S79" s="469"/>
    </row>
    <row r="80" spans="1:23" s="136" customFormat="1" ht="13.5" customHeight="1" x14ac:dyDescent="0.2">
      <c r="A80" s="135"/>
      <c r="B80" s="248">
        <v>16</v>
      </c>
      <c r="C80" s="1585">
        <v>42522</v>
      </c>
      <c r="D80" s="1585"/>
      <c r="E80" s="1585"/>
      <c r="F80" s="137"/>
      <c r="G80" s="137"/>
      <c r="H80" s="137"/>
      <c r="I80" s="137"/>
      <c r="J80" s="137"/>
      <c r="K80" s="137"/>
      <c r="L80" s="137"/>
      <c r="M80" s="137"/>
      <c r="N80" s="137"/>
      <c r="P80" s="135"/>
      <c r="R80" s="141"/>
      <c r="U80" s="1021"/>
    </row>
  </sheetData>
  <mergeCells count="45">
    <mergeCell ref="C36:D36"/>
    <mergeCell ref="C37:D37"/>
    <mergeCell ref="E60:L60"/>
    <mergeCell ref="C20:D20"/>
    <mergeCell ref="C21:D21"/>
    <mergeCell ref="C22:D22"/>
    <mergeCell ref="C23:D23"/>
    <mergeCell ref="C29:D29"/>
    <mergeCell ref="C24:D24"/>
    <mergeCell ref="C25:D25"/>
    <mergeCell ref="C26:D26"/>
    <mergeCell ref="C27:D27"/>
    <mergeCell ref="C28:D28"/>
    <mergeCell ref="C30:D30"/>
    <mergeCell ref="C33:D33"/>
    <mergeCell ref="C31:D31"/>
    <mergeCell ref="C34:D34"/>
    <mergeCell ref="C35:D35"/>
    <mergeCell ref="C1:F1"/>
    <mergeCell ref="C4:Q4"/>
    <mergeCell ref="C6:Q6"/>
    <mergeCell ref="C7:D8"/>
    <mergeCell ref="G7:I7"/>
    <mergeCell ref="J7:L7"/>
    <mergeCell ref="M7:O7"/>
    <mergeCell ref="P7:Q7"/>
    <mergeCell ref="J1:P1"/>
    <mergeCell ref="E8:L8"/>
    <mergeCell ref="M8:Q8"/>
    <mergeCell ref="M60:Q60"/>
    <mergeCell ref="C10:D10"/>
    <mergeCell ref="C80:E80"/>
    <mergeCell ref="C38:D38"/>
    <mergeCell ref="C39:D39"/>
    <mergeCell ref="C40:D40"/>
    <mergeCell ref="C41:D41"/>
    <mergeCell ref="C42:Q42"/>
    <mergeCell ref="C59:D60"/>
    <mergeCell ref="C62:D62"/>
    <mergeCell ref="C58:Q58"/>
    <mergeCell ref="C53:D53"/>
    <mergeCell ref="C43:Q43"/>
    <mergeCell ref="C47:D47"/>
    <mergeCell ref="C46:D46"/>
    <mergeCell ref="C32:D32"/>
  </mergeCells>
  <conditionalFormatting sqref="E45:Q45 E61:Q61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V62"/>
  <sheetViews>
    <sheetView zoomScaleNormal="100" workbookViewId="0"/>
  </sheetViews>
  <sheetFormatPr defaultRowHeight="12.75" x14ac:dyDescent="0.2"/>
  <cols>
    <col min="1" max="1" width="1" style="136" customWidth="1"/>
    <col min="2" max="2" width="2.5703125" style="463" customWidth="1"/>
    <col min="3" max="3" width="1" style="136" customWidth="1"/>
    <col min="4" max="4" width="28.5703125" style="136" customWidth="1"/>
    <col min="5" max="5" width="6.85546875" style="136" customWidth="1"/>
    <col min="6" max="6" width="6.140625" style="136" customWidth="1"/>
    <col min="7" max="7" width="6.42578125" style="136" customWidth="1"/>
    <col min="8" max="8" width="6.7109375" style="136" customWidth="1"/>
    <col min="9" max="9" width="6.140625" style="136" customWidth="1"/>
    <col min="10" max="10" width="6.85546875" style="136" customWidth="1"/>
    <col min="11" max="11" width="7.42578125" style="136" customWidth="1"/>
    <col min="12" max="12" width="6.7109375" style="136" customWidth="1"/>
    <col min="13" max="14" width="6.5703125" style="136" customWidth="1"/>
    <col min="15" max="15" width="2.5703125" style="998" customWidth="1"/>
    <col min="16" max="16" width="1" style="998" customWidth="1"/>
    <col min="17" max="17" width="9.140625" style="136"/>
    <col min="18" max="18" width="25.7109375" style="136" customWidth="1"/>
    <col min="19" max="20" width="9.5703125" style="136" bestFit="1" customWidth="1"/>
    <col min="21" max="22" width="9.28515625" style="136" bestFit="1" customWidth="1"/>
    <col min="23" max="16384" width="9.140625" style="136"/>
  </cols>
  <sheetData>
    <row r="1" spans="1:21" ht="13.5" customHeight="1" x14ac:dyDescent="0.2">
      <c r="A1" s="135"/>
      <c r="B1" s="1645" t="s">
        <v>432</v>
      </c>
      <c r="C1" s="1645"/>
      <c r="D1" s="1645"/>
      <c r="E1" s="1645"/>
      <c r="F1" s="464"/>
      <c r="G1" s="464"/>
      <c r="H1" s="464"/>
      <c r="I1" s="464"/>
      <c r="J1" s="464"/>
      <c r="K1" s="464"/>
      <c r="L1" s="464"/>
      <c r="M1" s="464"/>
      <c r="N1" s="464"/>
      <c r="O1" s="464"/>
      <c r="P1" s="464"/>
    </row>
    <row r="2" spans="1:21" ht="6" customHeight="1" x14ac:dyDescent="0.2">
      <c r="A2" s="135"/>
      <c r="B2" s="1646"/>
      <c r="C2" s="1646"/>
      <c r="D2" s="1646"/>
      <c r="E2" s="1234"/>
      <c r="F2" s="1234"/>
      <c r="G2" s="1646"/>
      <c r="H2" s="1646"/>
      <c r="I2" s="1646"/>
      <c r="J2" s="1646"/>
      <c r="K2" s="1646"/>
      <c r="L2" s="1646"/>
      <c r="M2" s="1646"/>
      <c r="N2" s="1234"/>
      <c r="O2" s="465"/>
      <c r="P2" s="1151"/>
    </row>
    <row r="3" spans="1:21" ht="10.5" customHeight="1" thickBot="1" x14ac:dyDescent="0.25">
      <c r="A3" s="135"/>
      <c r="B3" s="407"/>
      <c r="C3" s="137"/>
      <c r="D3" s="137"/>
      <c r="E3" s="137"/>
      <c r="F3" s="137"/>
      <c r="G3" s="137"/>
      <c r="H3" s="137"/>
      <c r="I3" s="137"/>
      <c r="J3" s="137"/>
      <c r="K3" s="137"/>
      <c r="L3" s="137"/>
      <c r="M3" s="137"/>
      <c r="N3" s="579" t="s">
        <v>73</v>
      </c>
      <c r="O3" s="466"/>
      <c r="P3" s="1151"/>
    </row>
    <row r="4" spans="1:21" ht="13.5" customHeight="1" thickBot="1" x14ac:dyDescent="0.25">
      <c r="A4" s="135"/>
      <c r="B4" s="407"/>
      <c r="C4" s="1647" t="s">
        <v>489</v>
      </c>
      <c r="D4" s="1648"/>
      <c r="E4" s="1648"/>
      <c r="F4" s="1648"/>
      <c r="G4" s="1648"/>
      <c r="H4" s="1648"/>
      <c r="I4" s="1648"/>
      <c r="J4" s="1648"/>
      <c r="K4" s="1648"/>
      <c r="L4" s="1648"/>
      <c r="M4" s="1648"/>
      <c r="N4" s="1649"/>
      <c r="O4" s="466"/>
      <c r="P4" s="1151"/>
    </row>
    <row r="5" spans="1:21" ht="4.5" customHeight="1" x14ac:dyDescent="0.2">
      <c r="A5" s="135"/>
      <c r="B5" s="407"/>
      <c r="C5" s="1650" t="s">
        <v>78</v>
      </c>
      <c r="D5" s="1650"/>
      <c r="E5" s="407"/>
      <c r="F5" s="407"/>
      <c r="G5" s="407"/>
      <c r="H5" s="407"/>
      <c r="I5" s="407"/>
      <c r="J5" s="407"/>
      <c r="K5" s="407"/>
      <c r="L5" s="407"/>
      <c r="M5" s="407"/>
      <c r="N5" s="407"/>
      <c r="O5" s="466"/>
      <c r="P5" s="1151"/>
    </row>
    <row r="6" spans="1:21" ht="13.5" customHeight="1" x14ac:dyDescent="0.2">
      <c r="A6" s="135"/>
      <c r="B6" s="407"/>
      <c r="C6" s="1651"/>
      <c r="D6" s="1651"/>
      <c r="E6" s="1652">
        <v>2009</v>
      </c>
      <c r="F6" s="1652"/>
      <c r="G6" s="1652">
        <v>2010</v>
      </c>
      <c r="H6" s="1652"/>
      <c r="I6" s="1652">
        <v>2011</v>
      </c>
      <c r="J6" s="1652"/>
      <c r="K6" s="1652">
        <v>2012</v>
      </c>
      <c r="L6" s="1652"/>
      <c r="M6" s="1652">
        <v>2013</v>
      </c>
      <c r="N6" s="1652"/>
      <c r="O6" s="466"/>
      <c r="P6" s="1151"/>
    </row>
    <row r="7" spans="1:21" ht="4.5" customHeight="1" x14ac:dyDescent="0.2">
      <c r="A7" s="135"/>
      <c r="B7" s="407"/>
      <c r="C7" s="407"/>
      <c r="D7" s="407"/>
      <c r="E7" s="1653"/>
      <c r="F7" s="1653"/>
      <c r="G7" s="1653"/>
      <c r="H7" s="1653"/>
      <c r="I7" s="1653"/>
      <c r="J7" s="1653"/>
      <c r="K7" s="407"/>
      <c r="L7" s="407"/>
      <c r="M7" s="407"/>
      <c r="N7" s="407"/>
      <c r="O7" s="466"/>
      <c r="P7" s="1151"/>
    </row>
    <row r="8" spans="1:21" s="141" customFormat="1" ht="18.75" customHeight="1" x14ac:dyDescent="0.2">
      <c r="A8" s="139"/>
      <c r="B8" s="1220"/>
      <c r="C8" s="1654" t="s">
        <v>490</v>
      </c>
      <c r="D8" s="1654"/>
      <c r="E8" s="1655">
        <v>217393</v>
      </c>
      <c r="F8" s="1655"/>
      <c r="G8" s="1655">
        <v>215632</v>
      </c>
      <c r="H8" s="1655"/>
      <c r="I8" s="1655">
        <v>209182.99999998396</v>
      </c>
      <c r="J8" s="1655"/>
      <c r="K8" s="1655">
        <f>SUM(K9:L10)</f>
        <v>193611</v>
      </c>
      <c r="L8" s="1655"/>
      <c r="M8" s="1655">
        <f>SUM(M9:N10)</f>
        <v>195577.99999998178</v>
      </c>
      <c r="N8" s="1655"/>
      <c r="O8" s="1221"/>
      <c r="P8" s="1222"/>
    </row>
    <row r="9" spans="1:21" s="141" customFormat="1" ht="15.75" customHeight="1" x14ac:dyDescent="0.2">
      <c r="A9" s="139"/>
      <c r="B9" s="1220"/>
      <c r="C9" s="1256"/>
      <c r="D9" s="1257" t="s">
        <v>510</v>
      </c>
      <c r="E9" s="1656">
        <v>217176</v>
      </c>
      <c r="F9" s="1656"/>
      <c r="G9" s="1656">
        <v>215424</v>
      </c>
      <c r="H9" s="1656"/>
      <c r="I9" s="1656">
        <v>208986.99999998402</v>
      </c>
      <c r="J9" s="1656"/>
      <c r="K9" s="1656">
        <v>193436</v>
      </c>
      <c r="L9" s="1656"/>
      <c r="M9" s="1656">
        <v>195417.99999998178</v>
      </c>
      <c r="N9" s="1656"/>
      <c r="O9" s="1221"/>
      <c r="P9" s="1222"/>
    </row>
    <row r="10" spans="1:21" s="141" customFormat="1" ht="15.75" customHeight="1" x14ac:dyDescent="0.2">
      <c r="A10" s="139"/>
      <c r="B10" s="1220"/>
      <c r="C10" s="1256"/>
      <c r="D10" s="1257" t="s">
        <v>493</v>
      </c>
      <c r="E10" s="1656">
        <v>217</v>
      </c>
      <c r="F10" s="1656"/>
      <c r="G10" s="1656">
        <v>208</v>
      </c>
      <c r="H10" s="1656"/>
      <c r="I10" s="1656">
        <v>196</v>
      </c>
      <c r="J10" s="1656"/>
      <c r="K10" s="1656">
        <v>175</v>
      </c>
      <c r="L10" s="1656"/>
      <c r="M10" s="1656">
        <v>160</v>
      </c>
      <c r="N10" s="1656"/>
      <c r="O10" s="1221"/>
      <c r="P10" s="1222"/>
    </row>
    <row r="11" spans="1:21" s="141" customFormat="1" ht="26.25" customHeight="1" x14ac:dyDescent="0.2">
      <c r="A11" s="139"/>
      <c r="B11" s="1220"/>
      <c r="C11" s="1657" t="s">
        <v>491</v>
      </c>
      <c r="D11" s="1657"/>
      <c r="E11" s="1655">
        <v>160673</v>
      </c>
      <c r="F11" s="1655"/>
      <c r="G11" s="1655">
        <v>150304</v>
      </c>
      <c r="H11" s="1655"/>
      <c r="I11" s="1655">
        <v>145212.00000000137</v>
      </c>
      <c r="J11" s="1655"/>
      <c r="K11" s="1655">
        <v>132844.00000000911</v>
      </c>
      <c r="L11" s="1655"/>
      <c r="M11" s="1655">
        <v>130531.99999998602</v>
      </c>
      <c r="N11" s="1655"/>
      <c r="O11" s="1221"/>
      <c r="P11" s="1222"/>
    </row>
    <row r="12" spans="1:21" s="141" customFormat="1" ht="18.75" customHeight="1" x14ac:dyDescent="0.2">
      <c r="A12" s="139"/>
      <c r="B12" s="1220"/>
      <c r="C12" s="1657" t="s">
        <v>492</v>
      </c>
      <c r="D12" s="1657"/>
      <c r="E12" s="1655">
        <v>6643227</v>
      </c>
      <c r="F12" s="1655"/>
      <c r="G12" s="1655">
        <v>6088165</v>
      </c>
      <c r="H12" s="1655"/>
      <c r="I12" s="1655">
        <v>5632280.1093796296</v>
      </c>
      <c r="J12" s="1655"/>
      <c r="K12" s="1655">
        <v>5161343</v>
      </c>
      <c r="L12" s="1655"/>
      <c r="M12" s="1655">
        <v>4986266</v>
      </c>
      <c r="N12" s="1655"/>
      <c r="O12" s="1221"/>
      <c r="P12" s="1222"/>
      <c r="Q12" s="1272"/>
      <c r="R12" s="1272"/>
      <c r="S12" s="1272"/>
      <c r="T12" s="1272"/>
      <c r="U12" s="1272"/>
    </row>
    <row r="13" spans="1:21" ht="18.75" customHeight="1" thickBot="1" x14ac:dyDescent="0.25">
      <c r="A13" s="135"/>
      <c r="B13" s="137"/>
      <c r="C13" s="137"/>
      <c r="D13" s="137"/>
      <c r="E13" s="137"/>
      <c r="F13" s="137"/>
      <c r="G13" s="137"/>
      <c r="H13" s="137"/>
      <c r="I13" s="137"/>
      <c r="J13" s="137"/>
      <c r="K13" s="137"/>
      <c r="L13" s="137"/>
      <c r="M13" s="137"/>
      <c r="N13" s="579"/>
      <c r="O13" s="466"/>
      <c r="P13" s="1151"/>
    </row>
    <row r="14" spans="1:21" s="141" customFormat="1" ht="13.5" customHeight="1" thickBot="1" x14ac:dyDescent="0.25">
      <c r="A14" s="139"/>
      <c r="B14" s="140"/>
      <c r="C14" s="1647" t="s">
        <v>511</v>
      </c>
      <c r="D14" s="1648"/>
      <c r="E14" s="1648"/>
      <c r="F14" s="1648"/>
      <c r="G14" s="1648"/>
      <c r="H14" s="1648"/>
      <c r="I14" s="1648"/>
      <c r="J14" s="1648"/>
      <c r="K14" s="1648"/>
      <c r="L14" s="1648"/>
      <c r="M14" s="1648"/>
      <c r="N14" s="1649"/>
      <c r="O14" s="466"/>
      <c r="P14" s="1151"/>
    </row>
    <row r="15" spans="1:21" ht="4.5" customHeight="1" x14ac:dyDescent="0.2">
      <c r="A15" s="135"/>
      <c r="B15" s="137"/>
      <c r="C15" s="1659" t="s">
        <v>78</v>
      </c>
      <c r="D15" s="1659"/>
      <c r="E15" s="410"/>
      <c r="F15" s="410"/>
      <c r="G15" s="410"/>
      <c r="H15" s="410"/>
      <c r="I15" s="410"/>
      <c r="J15" s="410"/>
      <c r="K15" s="410"/>
      <c r="L15" s="410"/>
      <c r="M15" s="410"/>
      <c r="N15" s="410"/>
      <c r="O15" s="466"/>
      <c r="P15" s="1151"/>
    </row>
    <row r="16" spans="1:21" x14ac:dyDescent="0.2">
      <c r="A16" s="135"/>
      <c r="B16" s="137"/>
      <c r="C16" s="1659"/>
      <c r="D16" s="1659"/>
      <c r="E16" s="1258"/>
      <c r="G16" s="1660">
        <v>2012</v>
      </c>
      <c r="H16" s="1660"/>
      <c r="I16" s="1660"/>
      <c r="J16" s="1660"/>
      <c r="K16" s="1661">
        <v>2013</v>
      </c>
      <c r="L16" s="1660"/>
      <c r="M16" s="1660"/>
      <c r="N16" s="1660"/>
      <c r="O16" s="1152"/>
      <c r="P16" s="1153"/>
    </row>
    <row r="17" spans="1:22" ht="22.5" customHeight="1" x14ac:dyDescent="0.2">
      <c r="A17" s="135"/>
      <c r="B17" s="137"/>
      <c r="C17" s="1258"/>
      <c r="D17" s="1258"/>
      <c r="E17" s="1258"/>
      <c r="F17" s="1259"/>
      <c r="G17" s="1260" t="s">
        <v>68</v>
      </c>
      <c r="H17" s="1261" t="s">
        <v>512</v>
      </c>
      <c r="I17" s="1261" t="s">
        <v>513</v>
      </c>
      <c r="J17" s="1261" t="s">
        <v>514</v>
      </c>
      <c r="K17" s="1436" t="s">
        <v>68</v>
      </c>
      <c r="L17" s="1261" t="s">
        <v>512</v>
      </c>
      <c r="M17" s="1261" t="s">
        <v>513</v>
      </c>
      <c r="N17" s="1261" t="s">
        <v>514</v>
      </c>
      <c r="O17" s="1152"/>
      <c r="P17" s="1153"/>
    </row>
    <row r="18" spans="1:22" s="1144" customFormat="1" ht="15" customHeight="1" x14ac:dyDescent="0.2">
      <c r="A18" s="1142"/>
      <c r="B18" s="1143"/>
      <c r="C18" s="1563" t="s">
        <v>68</v>
      </c>
      <c r="D18" s="1563"/>
      <c r="E18" s="1223"/>
      <c r="F18" s="1223"/>
      <c r="G18" s="1262">
        <v>193611.00000001141</v>
      </c>
      <c r="H18" s="1262">
        <v>186615.22003539948</v>
      </c>
      <c r="I18" s="1262">
        <v>6743.0294700565209</v>
      </c>
      <c r="J18" s="1262">
        <v>252.75049455389248</v>
      </c>
      <c r="K18" s="1262">
        <v>195577.99999998181</v>
      </c>
      <c r="L18" s="1262">
        <v>186481.37178498076</v>
      </c>
      <c r="M18" s="1262">
        <v>6828.2079202919213</v>
      </c>
      <c r="N18" s="1262">
        <v>2268.4202947136005</v>
      </c>
      <c r="O18" s="1154"/>
      <c r="R18" s="1263"/>
      <c r="S18" s="1264"/>
      <c r="T18" s="1264"/>
      <c r="U18" s="1264"/>
      <c r="V18" s="1264"/>
    </row>
    <row r="19" spans="1:22" ht="13.5" customHeight="1" x14ac:dyDescent="0.2">
      <c r="A19" s="135"/>
      <c r="B19" s="137"/>
      <c r="C19" s="886"/>
      <c r="D19" s="1265" t="s">
        <v>557</v>
      </c>
      <c r="E19" s="1156"/>
      <c r="F19" s="1156"/>
      <c r="G19" s="1266">
        <v>70.596098309791714</v>
      </c>
      <c r="H19" s="1266">
        <v>70.596098309791714</v>
      </c>
      <c r="I19" s="1266">
        <v>0</v>
      </c>
      <c r="J19" s="1266">
        <v>0</v>
      </c>
      <c r="K19" s="1266">
        <v>103.89882884402668</v>
      </c>
      <c r="L19" s="1266">
        <v>92.070257415455259</v>
      </c>
      <c r="M19" s="1266">
        <v>2</v>
      </c>
      <c r="N19" s="1266">
        <v>9.8285714285714292</v>
      </c>
      <c r="O19" s="1152"/>
      <c r="P19" s="1153"/>
      <c r="R19" s="1263"/>
      <c r="S19" s="1264"/>
      <c r="T19" s="1264"/>
      <c r="U19" s="1264"/>
      <c r="V19" s="1264"/>
    </row>
    <row r="20" spans="1:22" ht="13.5" customHeight="1" x14ac:dyDescent="0.2">
      <c r="A20" s="135"/>
      <c r="B20" s="137"/>
      <c r="C20" s="886"/>
      <c r="D20" s="1265" t="s">
        <v>515</v>
      </c>
      <c r="E20" s="1156"/>
      <c r="F20" s="1156"/>
      <c r="G20" s="1266">
        <v>192.95183536636094</v>
      </c>
      <c r="H20" s="1266">
        <v>186.95183536636094</v>
      </c>
      <c r="I20" s="1266">
        <v>6</v>
      </c>
      <c r="J20" s="1266">
        <v>0</v>
      </c>
      <c r="K20" s="1266">
        <v>186.23430117540374</v>
      </c>
      <c r="L20" s="1266">
        <v>180.05814941388613</v>
      </c>
      <c r="M20" s="1266">
        <v>1</v>
      </c>
      <c r="N20" s="1266">
        <v>5.1761517615176151</v>
      </c>
      <c r="O20" s="1152"/>
      <c r="P20" s="1155"/>
      <c r="R20" s="1263"/>
      <c r="S20" s="1264"/>
      <c r="T20" s="1264"/>
      <c r="U20" s="1264"/>
      <c r="V20" s="1264"/>
    </row>
    <row r="21" spans="1:22" ht="13.5" customHeight="1" x14ac:dyDescent="0.2">
      <c r="A21" s="135"/>
      <c r="B21" s="137"/>
      <c r="C21" s="886"/>
      <c r="D21" s="1265" t="s">
        <v>516</v>
      </c>
      <c r="E21" s="1156"/>
      <c r="F21" s="1156"/>
      <c r="G21" s="1266">
        <v>2884.8136862607744</v>
      </c>
      <c r="H21" s="1266">
        <v>2833.01317583632</v>
      </c>
      <c r="I21" s="1266">
        <v>47.528550964995013</v>
      </c>
      <c r="J21" s="1266">
        <v>4.2719594594594597</v>
      </c>
      <c r="K21" s="1266">
        <v>2182.6868335694853</v>
      </c>
      <c r="L21" s="1266">
        <v>2163.1453350681504</v>
      </c>
      <c r="M21" s="1266">
        <v>12.778139722708307</v>
      </c>
      <c r="N21" s="1266">
        <v>6.7633587786259541</v>
      </c>
      <c r="O21" s="1152"/>
      <c r="P21" s="1155"/>
      <c r="R21" s="1263"/>
      <c r="S21" s="1264"/>
      <c r="T21" s="1264"/>
      <c r="U21" s="1264"/>
      <c r="V21" s="1264"/>
    </row>
    <row r="22" spans="1:22" ht="13.5" customHeight="1" x14ac:dyDescent="0.2">
      <c r="A22" s="135"/>
      <c r="B22" s="137"/>
      <c r="C22" s="886"/>
      <c r="D22" s="1265" t="s">
        <v>517</v>
      </c>
      <c r="E22" s="1156"/>
      <c r="F22" s="1156"/>
      <c r="G22" s="1266">
        <v>2321.8618187917978</v>
      </c>
      <c r="H22" s="1266">
        <v>2307.4453554918132</v>
      </c>
      <c r="I22" s="1266">
        <v>14.416463299984635</v>
      </c>
      <c r="J22" s="1266">
        <v>0</v>
      </c>
      <c r="K22" s="1266">
        <v>2101.1988041803638</v>
      </c>
      <c r="L22" s="1266">
        <v>2054.4328079854808</v>
      </c>
      <c r="M22" s="1266">
        <v>35.155033485191467</v>
      </c>
      <c r="N22" s="1266">
        <v>11.610962709691208</v>
      </c>
      <c r="O22" s="1152"/>
      <c r="P22" s="1155"/>
      <c r="R22" s="1263"/>
      <c r="S22" s="1264"/>
      <c r="T22" s="1264"/>
      <c r="U22" s="1264"/>
      <c r="V22" s="1264"/>
    </row>
    <row r="23" spans="1:22" ht="13.5" customHeight="1" x14ac:dyDescent="0.2">
      <c r="A23" s="135"/>
      <c r="B23" s="137"/>
      <c r="C23" s="886"/>
      <c r="D23" s="1265" t="s">
        <v>518</v>
      </c>
      <c r="E23" s="1156"/>
      <c r="F23" s="1156"/>
      <c r="G23" s="1266">
        <v>899.71321493388359</v>
      </c>
      <c r="H23" s="1266">
        <v>874.25489454284207</v>
      </c>
      <c r="I23" s="1266">
        <v>21.257009529618227</v>
      </c>
      <c r="J23" s="1266">
        <v>4.2013108614232211</v>
      </c>
      <c r="K23" s="1266">
        <v>757.41125234032199</v>
      </c>
      <c r="L23" s="1266">
        <v>748.69186458522006</v>
      </c>
      <c r="M23" s="1266">
        <v>8.7193877551020407</v>
      </c>
      <c r="N23" s="1266">
        <v>0</v>
      </c>
      <c r="O23" s="1152"/>
      <c r="P23" s="1155"/>
      <c r="R23" s="1263"/>
      <c r="S23" s="1264"/>
      <c r="T23" s="1264"/>
      <c r="U23" s="1264"/>
      <c r="V23" s="1264"/>
    </row>
    <row r="24" spans="1:22" ht="13.5" customHeight="1" x14ac:dyDescent="0.2">
      <c r="A24" s="135"/>
      <c r="B24" s="137"/>
      <c r="C24" s="886"/>
      <c r="D24" s="1265" t="s">
        <v>519</v>
      </c>
      <c r="E24" s="1156"/>
      <c r="F24" s="1156"/>
      <c r="G24" s="1266">
        <v>3338.0117073450679</v>
      </c>
      <c r="H24" s="1266">
        <v>3277.4403001810797</v>
      </c>
      <c r="I24" s="1266">
        <v>60.571407163988859</v>
      </c>
      <c r="J24" s="1266">
        <v>0</v>
      </c>
      <c r="K24" s="1266">
        <v>3312.5719583720429</v>
      </c>
      <c r="L24" s="1266">
        <v>3115.4833811585959</v>
      </c>
      <c r="M24" s="1266">
        <v>88.22658713110377</v>
      </c>
      <c r="N24" s="1266">
        <v>108.86199008234469</v>
      </c>
      <c r="O24" s="1152"/>
      <c r="P24" s="1155"/>
      <c r="R24" s="1263"/>
      <c r="S24" s="1264"/>
      <c r="T24" s="1264"/>
      <c r="U24" s="1264"/>
      <c r="V24" s="1264"/>
    </row>
    <row r="25" spans="1:22" ht="13.5" customHeight="1" x14ac:dyDescent="0.2">
      <c r="A25" s="135"/>
      <c r="B25" s="137"/>
      <c r="C25" s="886"/>
      <c r="D25" s="1265" t="s">
        <v>520</v>
      </c>
      <c r="E25" s="1156"/>
      <c r="F25" s="1156"/>
      <c r="G25" s="1266">
        <v>846.68378434145495</v>
      </c>
      <c r="H25" s="1266">
        <v>824.52201480258248</v>
      </c>
      <c r="I25" s="1266">
        <v>22.161769538872342</v>
      </c>
      <c r="J25" s="1266">
        <v>0</v>
      </c>
      <c r="K25" s="1266">
        <v>795.20672720890684</v>
      </c>
      <c r="L25" s="1266">
        <v>710.90751613481791</v>
      </c>
      <c r="M25" s="1266">
        <v>22.354810949800903</v>
      </c>
      <c r="N25" s="1266">
        <v>61.944400124287824</v>
      </c>
      <c r="O25" s="1152"/>
      <c r="P25" s="1155"/>
      <c r="R25" s="1263"/>
      <c r="S25" s="1264"/>
      <c r="T25" s="1264"/>
      <c r="U25" s="1264"/>
      <c r="V25" s="1264"/>
    </row>
    <row r="26" spans="1:22" ht="13.5" customHeight="1" x14ac:dyDescent="0.2">
      <c r="A26" s="135"/>
      <c r="B26" s="137"/>
      <c r="C26" s="886"/>
      <c r="D26" s="1265" t="s">
        <v>521</v>
      </c>
      <c r="E26" s="1156"/>
      <c r="F26" s="1156"/>
      <c r="G26" s="1266">
        <v>433.0582923230898</v>
      </c>
      <c r="H26" s="1266">
        <v>425.19031479499989</v>
      </c>
      <c r="I26" s="1266">
        <v>7.867977528089888</v>
      </c>
      <c r="J26" s="1266">
        <v>0</v>
      </c>
      <c r="K26" s="1266">
        <v>970.73639061881295</v>
      </c>
      <c r="L26" s="1266">
        <v>955.57923010634295</v>
      </c>
      <c r="M26" s="1266">
        <v>10.111117347002407</v>
      </c>
      <c r="N26" s="1266">
        <v>5.0460431654676263</v>
      </c>
      <c r="O26" s="1152"/>
      <c r="P26" s="1155"/>
      <c r="R26" s="1263"/>
      <c r="S26" s="1264"/>
      <c r="T26" s="1264"/>
      <c r="U26" s="1264"/>
      <c r="V26" s="1264"/>
    </row>
    <row r="27" spans="1:22" ht="13.5" customHeight="1" x14ac:dyDescent="0.2">
      <c r="A27" s="135"/>
      <c r="B27" s="137"/>
      <c r="C27" s="886"/>
      <c r="D27" s="1265" t="s">
        <v>522</v>
      </c>
      <c r="E27" s="1156"/>
      <c r="F27" s="1156"/>
      <c r="G27" s="1266">
        <v>44.37417930310319</v>
      </c>
      <c r="H27" s="1266">
        <v>44.37417930310319</v>
      </c>
      <c r="I27" s="1266">
        <v>0</v>
      </c>
      <c r="J27" s="1266">
        <v>0</v>
      </c>
      <c r="K27" s="1266">
        <v>56.935686684069495</v>
      </c>
      <c r="L27" s="1266">
        <v>47.235189303210554</v>
      </c>
      <c r="M27" s="1266">
        <v>9.7004973808589412</v>
      </c>
      <c r="N27" s="1266">
        <v>0</v>
      </c>
      <c r="O27" s="1152"/>
      <c r="P27" s="1155"/>
      <c r="R27" s="1263"/>
      <c r="S27" s="1264"/>
      <c r="T27" s="1264"/>
      <c r="U27" s="1264"/>
      <c r="V27" s="1264"/>
    </row>
    <row r="28" spans="1:22" ht="13.5" customHeight="1" x14ac:dyDescent="0.2">
      <c r="A28" s="135"/>
      <c r="B28" s="137"/>
      <c r="C28" s="886"/>
      <c r="D28" s="1265" t="s">
        <v>523</v>
      </c>
      <c r="E28" s="1156"/>
      <c r="F28" s="1156"/>
      <c r="G28" s="1266">
        <v>392.47536673658135</v>
      </c>
      <c r="H28" s="1266">
        <v>353.12431557086109</v>
      </c>
      <c r="I28" s="1266">
        <v>31.519594696492817</v>
      </c>
      <c r="J28" s="1266">
        <v>7.8314564692273665</v>
      </c>
      <c r="K28" s="1266">
        <v>392.98306361487033</v>
      </c>
      <c r="L28" s="1266">
        <v>377.2402064720132</v>
      </c>
      <c r="M28" s="1266">
        <v>1</v>
      </c>
      <c r="N28" s="1266">
        <v>14.742857142857144</v>
      </c>
      <c r="O28" s="1152"/>
      <c r="P28" s="1155"/>
      <c r="R28" s="1263"/>
      <c r="S28" s="1264"/>
      <c r="T28" s="1264"/>
      <c r="U28" s="1264"/>
      <c r="V28" s="1264"/>
    </row>
    <row r="29" spans="1:22" ht="13.5" customHeight="1" x14ac:dyDescent="0.2">
      <c r="A29" s="135"/>
      <c r="B29" s="137"/>
      <c r="C29" s="886"/>
      <c r="D29" s="1265" t="s">
        <v>524</v>
      </c>
      <c r="E29" s="1156"/>
      <c r="F29" s="1156"/>
      <c r="G29" s="1266">
        <v>6370.5131591012341</v>
      </c>
      <c r="H29" s="1266">
        <v>6290.2151717201077</v>
      </c>
      <c r="I29" s="1266">
        <v>72.315136832557712</v>
      </c>
      <c r="J29" s="1266">
        <v>7.9828505485683703</v>
      </c>
      <c r="K29" s="1266">
        <v>5129.768000852715</v>
      </c>
      <c r="L29" s="1266">
        <v>5016.9877877616645</v>
      </c>
      <c r="M29" s="1266">
        <v>110.78021309104997</v>
      </c>
      <c r="N29" s="1266">
        <v>2</v>
      </c>
      <c r="O29" s="1152"/>
      <c r="P29" s="1155"/>
      <c r="R29" s="1263"/>
      <c r="S29" s="1264"/>
      <c r="T29" s="1264"/>
      <c r="U29" s="1264"/>
      <c r="V29" s="1264"/>
    </row>
    <row r="30" spans="1:22" ht="13.5" customHeight="1" x14ac:dyDescent="0.2">
      <c r="A30" s="135"/>
      <c r="B30" s="137"/>
      <c r="C30" s="886"/>
      <c r="D30" s="1265" t="s">
        <v>525</v>
      </c>
      <c r="E30" s="1156"/>
      <c r="F30" s="1156"/>
      <c r="G30" s="1266">
        <v>444.75714957191946</v>
      </c>
      <c r="H30" s="1266">
        <v>436.47789564521781</v>
      </c>
      <c r="I30" s="1266">
        <v>8.2792539267015712</v>
      </c>
      <c r="J30" s="1266">
        <v>0</v>
      </c>
      <c r="K30" s="1266">
        <v>481.35412036523689</v>
      </c>
      <c r="L30" s="1266">
        <v>481.35412036523689</v>
      </c>
      <c r="M30" s="1266">
        <v>0</v>
      </c>
      <c r="N30" s="1266">
        <v>0</v>
      </c>
      <c r="O30" s="1152"/>
      <c r="P30" s="1155"/>
      <c r="R30" s="1263"/>
      <c r="S30" s="1264"/>
      <c r="T30" s="1264"/>
      <c r="U30" s="1264"/>
      <c r="V30" s="1264"/>
    </row>
    <row r="31" spans="1:22" ht="13.5" customHeight="1" x14ac:dyDescent="0.2">
      <c r="A31" s="135"/>
      <c r="B31" s="137"/>
      <c r="C31" s="886"/>
      <c r="D31" s="1265" t="s">
        <v>526</v>
      </c>
      <c r="E31" s="1156"/>
      <c r="F31" s="1156"/>
      <c r="G31" s="1266">
        <v>1631.9154205183106</v>
      </c>
      <c r="H31" s="1266">
        <v>1620.1993033021931</v>
      </c>
      <c r="I31" s="1266">
        <v>11.716117216117215</v>
      </c>
      <c r="J31" s="1266">
        <v>0</v>
      </c>
      <c r="K31" s="1266">
        <v>1595.8772174569856</v>
      </c>
      <c r="L31" s="1266">
        <v>1299.0078624148352</v>
      </c>
      <c r="M31" s="1266">
        <v>24.321774709198564</v>
      </c>
      <c r="N31" s="1266">
        <v>272.54758033294604</v>
      </c>
      <c r="O31" s="1152"/>
      <c r="P31" s="1155"/>
      <c r="R31" s="1263"/>
      <c r="S31" s="1264"/>
      <c r="T31" s="1264"/>
      <c r="U31" s="1264"/>
      <c r="V31" s="1264"/>
    </row>
    <row r="32" spans="1:22" ht="13.5" customHeight="1" x14ac:dyDescent="0.2">
      <c r="A32" s="135"/>
      <c r="B32" s="137"/>
      <c r="C32" s="886"/>
      <c r="D32" s="1265" t="s">
        <v>527</v>
      </c>
      <c r="E32" s="1156"/>
      <c r="F32" s="1156"/>
      <c r="G32" s="1266">
        <v>1171.3677163363259</v>
      </c>
      <c r="H32" s="1266">
        <v>887.62221311970961</v>
      </c>
      <c r="I32" s="1266">
        <v>256.20468810062727</v>
      </c>
      <c r="J32" s="1266">
        <v>27.540815115989389</v>
      </c>
      <c r="K32" s="1266">
        <v>1337.1491482966294</v>
      </c>
      <c r="L32" s="1266">
        <v>978.29836230318824</v>
      </c>
      <c r="M32" s="1266">
        <v>314.88631608856213</v>
      </c>
      <c r="N32" s="1266">
        <v>43.964469904879046</v>
      </c>
      <c r="O32" s="1152"/>
      <c r="P32" s="1155"/>
      <c r="R32" s="1263"/>
      <c r="S32" s="1264"/>
      <c r="T32" s="1264"/>
      <c r="U32" s="1264"/>
      <c r="V32" s="1264"/>
    </row>
    <row r="33" spans="1:22" ht="13.5" customHeight="1" x14ac:dyDescent="0.2">
      <c r="A33" s="135"/>
      <c r="B33" s="137"/>
      <c r="C33" s="886"/>
      <c r="D33" s="1265" t="s">
        <v>528</v>
      </c>
      <c r="E33" s="1156"/>
      <c r="F33" s="1156"/>
      <c r="G33" s="1266">
        <v>486.50962066755471</v>
      </c>
      <c r="H33" s="1266">
        <v>477.41843622629847</v>
      </c>
      <c r="I33" s="1266">
        <v>9.0911844412561766</v>
      </c>
      <c r="J33" s="1266">
        <v>0</v>
      </c>
      <c r="K33" s="1266">
        <v>524.86401424297571</v>
      </c>
      <c r="L33" s="1266">
        <v>506.19641754711046</v>
      </c>
      <c r="M33" s="1266">
        <v>18.66759669586515</v>
      </c>
      <c r="N33" s="1266">
        <v>0</v>
      </c>
      <c r="O33" s="1152"/>
      <c r="P33" s="1155"/>
      <c r="R33" s="1263"/>
      <c r="S33" s="1264"/>
      <c r="T33" s="1264"/>
      <c r="U33" s="1264"/>
      <c r="V33" s="1264"/>
    </row>
    <row r="34" spans="1:22" ht="13.5" customHeight="1" x14ac:dyDescent="0.2">
      <c r="A34" s="135"/>
      <c r="B34" s="137"/>
      <c r="C34" s="886"/>
      <c r="D34" s="1265" t="s">
        <v>529</v>
      </c>
      <c r="E34" s="1156"/>
      <c r="F34" s="1156"/>
      <c r="G34" s="1266">
        <v>3208.7328542852197</v>
      </c>
      <c r="H34" s="1266">
        <v>3168.7995714756544</v>
      </c>
      <c r="I34" s="1266">
        <v>39.933282809564531</v>
      </c>
      <c r="J34" s="1266">
        <v>0</v>
      </c>
      <c r="K34" s="1266">
        <v>2821.6067215670992</v>
      </c>
      <c r="L34" s="1266">
        <v>2783.8513657430371</v>
      </c>
      <c r="M34" s="1266">
        <v>21.135257448649689</v>
      </c>
      <c r="N34" s="1266">
        <v>16.620098375412578</v>
      </c>
      <c r="O34" s="1152"/>
      <c r="P34" s="1155"/>
      <c r="R34" s="1263"/>
      <c r="S34" s="1264"/>
      <c r="T34" s="1264"/>
      <c r="U34" s="1264"/>
      <c r="V34" s="1264"/>
    </row>
    <row r="35" spans="1:22" ht="13.5" customHeight="1" x14ac:dyDescent="0.2">
      <c r="A35" s="135"/>
      <c r="B35" s="137"/>
      <c r="C35" s="886"/>
      <c r="D35" s="1265" t="s">
        <v>530</v>
      </c>
      <c r="E35" s="1156"/>
      <c r="F35" s="1156"/>
      <c r="G35" s="1266">
        <v>700.81167806042356</v>
      </c>
      <c r="H35" s="1266">
        <v>688.20204410317717</v>
      </c>
      <c r="I35" s="1266">
        <v>12.609633957246317</v>
      </c>
      <c r="J35" s="1266">
        <v>0</v>
      </c>
      <c r="K35" s="1266">
        <v>726.40493940868146</v>
      </c>
      <c r="L35" s="1266">
        <v>719.85351856970976</v>
      </c>
      <c r="M35" s="1266">
        <v>6.5514208389715831</v>
      </c>
      <c r="N35" s="1266">
        <v>0</v>
      </c>
      <c r="O35" s="1152"/>
      <c r="P35" s="1155"/>
      <c r="R35" s="1263"/>
      <c r="S35" s="1264"/>
      <c r="T35" s="1264"/>
      <c r="U35" s="1264"/>
      <c r="V35" s="1264"/>
    </row>
    <row r="36" spans="1:22" ht="13.5" customHeight="1" x14ac:dyDescent="0.2">
      <c r="A36" s="135"/>
      <c r="B36" s="137"/>
      <c r="C36" s="886"/>
      <c r="D36" s="1265" t="s">
        <v>531</v>
      </c>
      <c r="E36" s="1156"/>
      <c r="F36" s="1156"/>
      <c r="G36" s="1266">
        <v>4772.1165091502908</v>
      </c>
      <c r="H36" s="1266">
        <v>4563.6219796067317</v>
      </c>
      <c r="I36" s="1266">
        <v>195.69345646871733</v>
      </c>
      <c r="J36" s="1266">
        <v>12.801073074843972</v>
      </c>
      <c r="K36" s="1266">
        <v>4653.3201312646597</v>
      </c>
      <c r="L36" s="1266">
        <v>4449.2638085831013</v>
      </c>
      <c r="M36" s="1266">
        <v>203.05632268155759</v>
      </c>
      <c r="N36" s="1266">
        <v>1</v>
      </c>
      <c r="O36" s="1152"/>
      <c r="P36" s="1155"/>
      <c r="R36" s="1263"/>
      <c r="S36" s="1264"/>
      <c r="T36" s="1264"/>
      <c r="U36" s="1264"/>
      <c r="V36" s="1264"/>
    </row>
    <row r="37" spans="1:22" ht="13.5" customHeight="1" x14ac:dyDescent="0.2">
      <c r="A37" s="135"/>
      <c r="B37" s="137"/>
      <c r="C37" s="886"/>
      <c r="D37" s="1265" t="s">
        <v>532</v>
      </c>
      <c r="E37" s="1156"/>
      <c r="F37" s="1156"/>
      <c r="G37" s="1266">
        <v>892.55341275504315</v>
      </c>
      <c r="H37" s="1266">
        <v>878.89903327190905</v>
      </c>
      <c r="I37" s="1266">
        <v>13.654379483134157</v>
      </c>
      <c r="J37" s="1266">
        <v>0</v>
      </c>
      <c r="K37" s="1266">
        <v>1443.22664099504</v>
      </c>
      <c r="L37" s="1266">
        <v>1405.8091234956219</v>
      </c>
      <c r="M37" s="1266">
        <v>36.417517499417897</v>
      </c>
      <c r="N37" s="1266">
        <v>1</v>
      </c>
      <c r="O37" s="1152"/>
      <c r="P37" s="1155"/>
      <c r="R37" s="1263"/>
      <c r="S37" s="1264"/>
      <c r="T37" s="1264"/>
      <c r="U37" s="1264"/>
      <c r="V37" s="1264"/>
    </row>
    <row r="38" spans="1:22" ht="13.5" customHeight="1" x14ac:dyDescent="0.2">
      <c r="A38" s="135"/>
      <c r="B38" s="137"/>
      <c r="C38" s="886"/>
      <c r="D38" s="1265" t="s">
        <v>533</v>
      </c>
      <c r="E38" s="1156"/>
      <c r="F38" s="1156"/>
      <c r="G38" s="1266">
        <v>10216.451673889072</v>
      </c>
      <c r="H38" s="1266">
        <v>9799.2684829344016</v>
      </c>
      <c r="I38" s="1266">
        <v>403.18898232694971</v>
      </c>
      <c r="J38" s="1266">
        <v>13.994208627729961</v>
      </c>
      <c r="K38" s="1266">
        <v>7774.3764453530748</v>
      </c>
      <c r="L38" s="1266">
        <v>7364.7106783693753</v>
      </c>
      <c r="M38" s="1266">
        <v>371.21349302672451</v>
      </c>
      <c r="N38" s="1266">
        <v>38.452273956973578</v>
      </c>
      <c r="O38" s="1152"/>
      <c r="P38" s="1155"/>
      <c r="R38" s="1263"/>
      <c r="S38" s="1264"/>
      <c r="T38" s="1264"/>
      <c r="U38" s="1264"/>
      <c r="V38" s="1264"/>
    </row>
    <row r="39" spans="1:22" ht="13.5" customHeight="1" x14ac:dyDescent="0.2">
      <c r="A39" s="135"/>
      <c r="B39" s="137"/>
      <c r="C39" s="886"/>
      <c r="D39" s="1265" t="s">
        <v>534</v>
      </c>
      <c r="E39" s="1156"/>
      <c r="F39" s="1156"/>
      <c r="G39" s="1266">
        <v>16324.038634878483</v>
      </c>
      <c r="H39" s="1266">
        <v>15851.274337411101</v>
      </c>
      <c r="I39" s="1266">
        <v>460.08695721902996</v>
      </c>
      <c r="J39" s="1266">
        <v>12.677340248361581</v>
      </c>
      <c r="K39" s="1266">
        <v>15128.571611782711</v>
      </c>
      <c r="L39" s="1266">
        <v>14724.116941066355</v>
      </c>
      <c r="M39" s="1266">
        <v>378.29393142146233</v>
      </c>
      <c r="N39" s="1266">
        <v>26.160739294882777</v>
      </c>
      <c r="O39" s="1152"/>
      <c r="P39" s="1155"/>
      <c r="R39" s="1263"/>
      <c r="S39" s="1264"/>
      <c r="T39" s="1264"/>
      <c r="U39" s="1264"/>
      <c r="V39" s="1264"/>
    </row>
    <row r="40" spans="1:22" ht="13.5" customHeight="1" x14ac:dyDescent="0.2">
      <c r="A40" s="135"/>
      <c r="B40" s="137"/>
      <c r="C40" s="886"/>
      <c r="D40" s="1265" t="s">
        <v>535</v>
      </c>
      <c r="E40" s="1156"/>
      <c r="F40" s="1156"/>
      <c r="G40" s="1266">
        <v>7672.6520077711457</v>
      </c>
      <c r="H40" s="1266">
        <v>7440.1395941599585</v>
      </c>
      <c r="I40" s="1266">
        <v>232.51241361119017</v>
      </c>
      <c r="J40" s="1266">
        <v>0</v>
      </c>
      <c r="K40" s="1266">
        <v>7085.2753159178355</v>
      </c>
      <c r="L40" s="1266">
        <v>6826.9525615781977</v>
      </c>
      <c r="M40" s="1266">
        <v>230.4960989292733</v>
      </c>
      <c r="N40" s="1266">
        <v>27.826655410365586</v>
      </c>
      <c r="O40" s="1152"/>
      <c r="P40" s="1155"/>
      <c r="R40" s="1263"/>
      <c r="S40" s="1264"/>
      <c r="T40" s="1264"/>
      <c r="U40" s="1264"/>
      <c r="V40" s="1264"/>
    </row>
    <row r="41" spans="1:22" ht="13.5" customHeight="1" x14ac:dyDescent="0.2">
      <c r="A41" s="135"/>
      <c r="B41" s="137"/>
      <c r="C41" s="886"/>
      <c r="D41" s="1265" t="s">
        <v>536</v>
      </c>
      <c r="E41" s="1156"/>
      <c r="F41" s="1156"/>
      <c r="G41" s="1266">
        <v>2146.0928416202728</v>
      </c>
      <c r="H41" s="1266">
        <v>2070.0878516294188</v>
      </c>
      <c r="I41" s="1266">
        <v>71.880476372177753</v>
      </c>
      <c r="J41" s="1266">
        <v>4.1245136186770424</v>
      </c>
      <c r="K41" s="1266">
        <v>3856.9077661549245</v>
      </c>
      <c r="L41" s="1266">
        <v>3634.9064582579117</v>
      </c>
      <c r="M41" s="1266">
        <v>69.186028563982234</v>
      </c>
      <c r="N41" s="1266">
        <v>152.81527933303349</v>
      </c>
      <c r="O41" s="1152"/>
      <c r="P41" s="1155"/>
      <c r="R41" s="1263"/>
      <c r="S41" s="1264"/>
      <c r="T41" s="1264"/>
      <c r="U41" s="1264"/>
      <c r="V41" s="1264"/>
    </row>
    <row r="42" spans="1:22" ht="13.5" customHeight="1" x14ac:dyDescent="0.2">
      <c r="A42" s="135"/>
      <c r="B42" s="137"/>
      <c r="C42" s="886"/>
      <c r="D42" s="1265" t="s">
        <v>537</v>
      </c>
      <c r="E42" s="1156"/>
      <c r="F42" s="1156"/>
      <c r="G42" s="1266">
        <v>4480.3721954981047</v>
      </c>
      <c r="H42" s="1266">
        <v>4153.3141936649135</v>
      </c>
      <c r="I42" s="1266">
        <v>313.86717559432333</v>
      </c>
      <c r="J42" s="1266">
        <v>13.190826238869633</v>
      </c>
      <c r="K42" s="1266">
        <v>4643.9075982814593</v>
      </c>
      <c r="L42" s="1266">
        <v>4265.9594912814355</v>
      </c>
      <c r="M42" s="1266">
        <v>354.91124557660601</v>
      </c>
      <c r="N42" s="1266">
        <v>23.036861423417999</v>
      </c>
      <c r="O42" s="1152"/>
      <c r="P42" s="1155"/>
      <c r="R42" s="1263"/>
      <c r="S42" s="1264"/>
      <c r="T42" s="1264"/>
      <c r="U42" s="1264"/>
      <c r="V42" s="1264"/>
    </row>
    <row r="43" spans="1:22" ht="13.5" customHeight="1" x14ac:dyDescent="0.2">
      <c r="A43" s="135"/>
      <c r="B43" s="137"/>
      <c r="C43" s="886"/>
      <c r="D43" s="1265" t="s">
        <v>538</v>
      </c>
      <c r="E43" s="1156"/>
      <c r="F43" s="1156"/>
      <c r="G43" s="1266">
        <v>2254.0969146491143</v>
      </c>
      <c r="H43" s="1266">
        <v>2178.9902064883181</v>
      </c>
      <c r="I43" s="1266">
        <v>67.439402423686957</v>
      </c>
      <c r="J43" s="1266">
        <v>7.6673057371096593</v>
      </c>
      <c r="K43" s="1266">
        <v>2302.6040808682837</v>
      </c>
      <c r="L43" s="1266">
        <v>2223.5187288610368</v>
      </c>
      <c r="M43" s="1266">
        <v>73.945567061009825</v>
      </c>
      <c r="N43" s="1266">
        <v>5.139784946236559</v>
      </c>
      <c r="O43" s="1152"/>
      <c r="P43" s="1155"/>
      <c r="R43" s="1263"/>
      <c r="S43" s="1264"/>
      <c r="T43" s="1264"/>
      <c r="U43" s="1264"/>
      <c r="V43" s="1264"/>
    </row>
    <row r="44" spans="1:22" ht="13.5" customHeight="1" x14ac:dyDescent="0.2">
      <c r="A44" s="135"/>
      <c r="B44" s="137"/>
      <c r="C44" s="886"/>
      <c r="D44" s="1265" t="s">
        <v>539</v>
      </c>
      <c r="E44" s="1156"/>
      <c r="F44" s="1156"/>
      <c r="G44" s="1266">
        <v>0</v>
      </c>
      <c r="H44" s="1266">
        <v>0</v>
      </c>
      <c r="I44" s="1266">
        <v>0</v>
      </c>
      <c r="J44" s="1266">
        <v>0</v>
      </c>
      <c r="K44" s="1266">
        <v>12.566342684632943</v>
      </c>
      <c r="L44" s="1266">
        <v>12.566342684632943</v>
      </c>
      <c r="M44" s="1266">
        <v>0</v>
      </c>
      <c r="N44" s="1266">
        <v>0</v>
      </c>
      <c r="O44" s="1152"/>
      <c r="P44" s="1155"/>
      <c r="R44" s="1263"/>
      <c r="S44" s="1264"/>
      <c r="T44" s="1264"/>
      <c r="U44" s="1264"/>
      <c r="V44" s="1264"/>
    </row>
    <row r="45" spans="1:22" ht="13.5" customHeight="1" x14ac:dyDescent="0.2">
      <c r="A45" s="135"/>
      <c r="B45" s="137"/>
      <c r="C45" s="886"/>
      <c r="D45" s="1265" t="s">
        <v>540</v>
      </c>
      <c r="E45" s="1156"/>
      <c r="F45" s="1156"/>
      <c r="G45" s="1266">
        <v>20987.257872705577</v>
      </c>
      <c r="H45" s="1266">
        <v>20220.980107610241</v>
      </c>
      <c r="I45" s="1266">
        <v>742.80646414185298</v>
      </c>
      <c r="J45" s="1266">
        <v>23.471300953466098</v>
      </c>
      <c r="K45" s="1266">
        <v>18161.756107018631</v>
      </c>
      <c r="L45" s="1266">
        <v>17492.733528122862</v>
      </c>
      <c r="M45" s="1266">
        <v>526.70399278916034</v>
      </c>
      <c r="N45" s="1266">
        <v>142.31858610659791</v>
      </c>
      <c r="O45" s="1152"/>
      <c r="P45" s="1155"/>
      <c r="R45" s="1263"/>
      <c r="S45" s="1264"/>
      <c r="T45" s="1264"/>
      <c r="U45" s="1264"/>
      <c r="V45" s="1264"/>
    </row>
    <row r="46" spans="1:22" ht="13.5" customHeight="1" x14ac:dyDescent="0.2">
      <c r="A46" s="135"/>
      <c r="B46" s="137"/>
      <c r="C46" s="886"/>
      <c r="D46" s="1265" t="s">
        <v>541</v>
      </c>
      <c r="E46" s="1156"/>
      <c r="F46" s="1156"/>
      <c r="G46" s="1266">
        <v>23654.318394367758</v>
      </c>
      <c r="H46" s="1266">
        <v>22915.199578324238</v>
      </c>
      <c r="I46" s="1266">
        <v>721.15061320843722</v>
      </c>
      <c r="J46" s="1266">
        <v>17.968202835080554</v>
      </c>
      <c r="K46" s="1266">
        <v>20205.544529642244</v>
      </c>
      <c r="L46" s="1266">
        <v>19531.178226413831</v>
      </c>
      <c r="M46" s="1266">
        <v>559.7120857056866</v>
      </c>
      <c r="N46" s="1266">
        <v>114.65421752272862</v>
      </c>
      <c r="O46" s="1152"/>
      <c r="P46" s="1155"/>
      <c r="R46" s="1263"/>
      <c r="S46" s="1264"/>
      <c r="T46" s="1264"/>
      <c r="U46" s="1264"/>
      <c r="V46" s="1264"/>
    </row>
    <row r="47" spans="1:22" ht="13.5" customHeight="1" x14ac:dyDescent="0.2">
      <c r="A47" s="135"/>
      <c r="B47" s="137"/>
      <c r="C47" s="886"/>
      <c r="D47" s="1265" t="s">
        <v>542</v>
      </c>
      <c r="E47" s="1156"/>
      <c r="F47" s="1156"/>
      <c r="G47" s="1266">
        <v>1266.0055901071898</v>
      </c>
      <c r="H47" s="1266">
        <v>1237.4751629458244</v>
      </c>
      <c r="I47" s="1266">
        <v>28.530427161365864</v>
      </c>
      <c r="J47" s="1266">
        <v>0</v>
      </c>
      <c r="K47" s="1266">
        <v>1146.2685486101298</v>
      </c>
      <c r="L47" s="1266">
        <v>1130.3491402712546</v>
      </c>
      <c r="M47" s="1266">
        <v>15.919408338875119</v>
      </c>
      <c r="N47" s="1266">
        <v>0</v>
      </c>
      <c r="O47" s="1152"/>
      <c r="P47" s="1155"/>
      <c r="R47" s="1263"/>
      <c r="S47" s="1264"/>
      <c r="T47" s="1264"/>
      <c r="U47" s="1264"/>
      <c r="V47" s="1264"/>
    </row>
    <row r="48" spans="1:22" ht="13.5" customHeight="1" x14ac:dyDescent="0.2">
      <c r="A48" s="135"/>
      <c r="B48" s="137"/>
      <c r="C48" s="886"/>
      <c r="D48" s="1265" t="s">
        <v>543</v>
      </c>
      <c r="E48" s="1156"/>
      <c r="F48" s="1156"/>
      <c r="G48" s="1266">
        <v>4784.5928777136523</v>
      </c>
      <c r="H48" s="1266">
        <v>4669.2879279795434</v>
      </c>
      <c r="I48" s="1266">
        <v>115.30494973411216</v>
      </c>
      <c r="J48" s="1266">
        <v>0</v>
      </c>
      <c r="K48" s="1266">
        <v>3890.2701484110453</v>
      </c>
      <c r="L48" s="1266">
        <v>3814.3136983736572</v>
      </c>
      <c r="M48" s="1266">
        <v>75.956450037387427</v>
      </c>
      <c r="N48" s="1266">
        <v>0</v>
      </c>
      <c r="O48" s="1152"/>
      <c r="P48" s="1155"/>
      <c r="R48" s="1263"/>
      <c r="S48" s="1264"/>
      <c r="T48" s="1264"/>
      <c r="U48" s="1264"/>
      <c r="V48" s="1264"/>
    </row>
    <row r="49" spans="1:22" ht="13.5" customHeight="1" x14ac:dyDescent="0.2">
      <c r="A49" s="135"/>
      <c r="B49" s="137"/>
      <c r="C49" s="886"/>
      <c r="D49" s="1265" t="s">
        <v>544</v>
      </c>
      <c r="E49" s="1156"/>
      <c r="F49" s="1156"/>
      <c r="G49" s="1266">
        <v>10631.217393611627</v>
      </c>
      <c r="H49" s="1266">
        <v>10297.486720032575</v>
      </c>
      <c r="I49" s="1266">
        <v>328.60615996038155</v>
      </c>
      <c r="J49" s="1266">
        <v>5.1245136186770424</v>
      </c>
      <c r="K49" s="1266">
        <v>8347.1592881643373</v>
      </c>
      <c r="L49" s="1266">
        <v>8057.6518556802484</v>
      </c>
      <c r="M49" s="1266">
        <v>245.72476259435336</v>
      </c>
      <c r="N49" s="1266">
        <v>43.782669889730322</v>
      </c>
      <c r="O49" s="1152"/>
      <c r="P49" s="1155"/>
      <c r="R49" s="1263"/>
      <c r="S49" s="1264"/>
      <c r="T49" s="1264"/>
      <c r="U49" s="1264"/>
      <c r="V49" s="1264"/>
    </row>
    <row r="50" spans="1:22" ht="13.5" customHeight="1" x14ac:dyDescent="0.2">
      <c r="A50" s="135"/>
      <c r="B50" s="137"/>
      <c r="C50" s="886"/>
      <c r="D50" s="1265" t="s">
        <v>545</v>
      </c>
      <c r="E50" s="1156"/>
      <c r="F50" s="1156"/>
      <c r="G50" s="1266">
        <v>11141.687843477092</v>
      </c>
      <c r="H50" s="1266">
        <v>10892.325695521546</v>
      </c>
      <c r="I50" s="1266">
        <v>245.09018849609427</v>
      </c>
      <c r="J50" s="1266">
        <v>4.2719594594594597</v>
      </c>
      <c r="K50" s="1266">
        <v>11287.393774490492</v>
      </c>
      <c r="L50" s="1266">
        <v>10990.842996780329</v>
      </c>
      <c r="M50" s="1266">
        <v>283.91602353785993</v>
      </c>
      <c r="N50" s="1266">
        <v>12.634754172304916</v>
      </c>
      <c r="O50" s="1152"/>
      <c r="P50" s="1155"/>
      <c r="R50" s="1263"/>
      <c r="S50" s="1264"/>
      <c r="T50" s="1264"/>
      <c r="U50" s="1264"/>
      <c r="V50" s="1264"/>
    </row>
    <row r="51" spans="1:22" ht="13.5" customHeight="1" x14ac:dyDescent="0.2">
      <c r="A51" s="135"/>
      <c r="B51" s="137"/>
      <c r="C51" s="886"/>
      <c r="D51" s="1265" t="s">
        <v>546</v>
      </c>
      <c r="E51" s="1156"/>
      <c r="F51" s="1156"/>
      <c r="G51" s="1266">
        <v>917.42239308654382</v>
      </c>
      <c r="H51" s="1266">
        <v>864.03598180710196</v>
      </c>
      <c r="I51" s="1266">
        <v>53.386411279441653</v>
      </c>
      <c r="J51" s="1266">
        <v>0</v>
      </c>
      <c r="K51" s="1266">
        <v>1046.6898518027958</v>
      </c>
      <c r="L51" s="1266">
        <v>1016.1095878160338</v>
      </c>
      <c r="M51" s="1266">
        <v>17.606354064821165</v>
      </c>
      <c r="N51" s="1266">
        <v>12.973909921941015</v>
      </c>
      <c r="O51" s="1152"/>
      <c r="P51" s="1155"/>
      <c r="R51" s="1263"/>
      <c r="S51" s="1264"/>
      <c r="T51" s="1264"/>
      <c r="U51" s="1264"/>
      <c r="V51" s="1264"/>
    </row>
    <row r="52" spans="1:22" ht="13.5" customHeight="1" x14ac:dyDescent="0.2">
      <c r="A52" s="135"/>
      <c r="B52" s="137"/>
      <c r="C52" s="886"/>
      <c r="D52" s="1265" t="s">
        <v>547</v>
      </c>
      <c r="E52" s="1156"/>
      <c r="F52" s="1156"/>
      <c r="G52" s="1266">
        <v>11885.656460376842</v>
      </c>
      <c r="H52" s="1266">
        <v>11566.600356921481</v>
      </c>
      <c r="I52" s="1266">
        <v>305.23661077576185</v>
      </c>
      <c r="J52" s="1266">
        <v>13.819492679605041</v>
      </c>
      <c r="K52" s="1266">
        <v>10669.365174461504</v>
      </c>
      <c r="L52" s="1266">
        <v>10311.671530062467</v>
      </c>
      <c r="M52" s="1266">
        <v>325.49494408883953</v>
      </c>
      <c r="N52" s="1266">
        <v>32.198700310195953</v>
      </c>
      <c r="O52" s="1152"/>
      <c r="P52" s="1155"/>
      <c r="R52" s="1263"/>
      <c r="S52" s="1264"/>
      <c r="T52" s="1264"/>
      <c r="U52" s="1264"/>
      <c r="V52" s="1264"/>
    </row>
    <row r="53" spans="1:22" ht="13.5" customHeight="1" x14ac:dyDescent="0.2">
      <c r="A53" s="135"/>
      <c r="B53" s="137"/>
      <c r="C53" s="886"/>
      <c r="D53" s="1265" t="s">
        <v>548</v>
      </c>
      <c r="E53" s="1156"/>
      <c r="F53" s="1156"/>
      <c r="G53" s="1266">
        <v>8071.4617489880175</v>
      </c>
      <c r="H53" s="1266">
        <v>7489.5609838972478</v>
      </c>
      <c r="I53" s="1266">
        <v>562.03582555523155</v>
      </c>
      <c r="J53" s="1266">
        <v>19.864939535542341</v>
      </c>
      <c r="K53" s="1266">
        <v>7772.0724870915965</v>
      </c>
      <c r="L53" s="1266">
        <v>7145.7779198562685</v>
      </c>
      <c r="M53" s="1266">
        <v>607.19197918761006</v>
      </c>
      <c r="N53" s="1266">
        <v>19.102588047718019</v>
      </c>
      <c r="O53" s="1152"/>
      <c r="P53" s="1155"/>
      <c r="R53" s="1263"/>
      <c r="S53" s="1264"/>
      <c r="T53" s="1264"/>
      <c r="U53" s="1264"/>
      <c r="V53" s="1264"/>
    </row>
    <row r="54" spans="1:22" ht="13.5" customHeight="1" x14ac:dyDescent="0.2">
      <c r="A54" s="135"/>
      <c r="B54" s="137"/>
      <c r="C54" s="886"/>
      <c r="D54" s="1265" t="s">
        <v>549</v>
      </c>
      <c r="E54" s="1156"/>
      <c r="F54" s="1156"/>
      <c r="G54" s="1266">
        <v>199.65825960308314</v>
      </c>
      <c r="H54" s="1266">
        <v>174.77091008863084</v>
      </c>
      <c r="I54" s="1266">
        <v>24.887349514452321</v>
      </c>
      <c r="J54" s="1266">
        <v>0</v>
      </c>
      <c r="K54" s="1266">
        <v>397.05373294155055</v>
      </c>
      <c r="L54" s="1266">
        <v>357.39520653506389</v>
      </c>
      <c r="M54" s="1266">
        <v>28.218142279530433</v>
      </c>
      <c r="N54" s="1266">
        <v>11.440384126956324</v>
      </c>
      <c r="O54" s="1152"/>
      <c r="P54" s="1155"/>
      <c r="R54" s="1263"/>
      <c r="S54" s="1264"/>
      <c r="T54" s="1264"/>
      <c r="U54" s="1264"/>
      <c r="V54" s="1264"/>
    </row>
    <row r="55" spans="1:22" ht="13.5" customHeight="1" x14ac:dyDescent="0.2">
      <c r="A55" s="135"/>
      <c r="B55" s="137"/>
      <c r="C55" s="886"/>
      <c r="D55" s="1265" t="s">
        <v>550</v>
      </c>
      <c r="E55" s="1156"/>
      <c r="F55" s="1156"/>
      <c r="G55" s="1266">
        <v>12023.973654931584</v>
      </c>
      <c r="H55" s="1266">
        <v>11288.719734584862</v>
      </c>
      <c r="I55" s="1266">
        <v>694.60877692621875</v>
      </c>
      <c r="J55" s="1266">
        <v>40.645143420520427</v>
      </c>
      <c r="K55" s="1266">
        <v>10063.564799315085</v>
      </c>
      <c r="L55" s="1266">
        <v>9374.3068781036509</v>
      </c>
      <c r="M55" s="1266">
        <v>640.80043529236264</v>
      </c>
      <c r="N55" s="1266">
        <v>48.457485919059401</v>
      </c>
      <c r="O55" s="1152"/>
      <c r="P55" s="1155"/>
      <c r="R55" s="1263"/>
      <c r="S55" s="1264"/>
      <c r="T55" s="1264"/>
      <c r="U55" s="1264"/>
      <c r="V55" s="1264"/>
    </row>
    <row r="56" spans="1:22" ht="13.5" customHeight="1" x14ac:dyDescent="0.2">
      <c r="A56" s="135"/>
      <c r="B56" s="137"/>
      <c r="C56" s="886"/>
      <c r="D56" s="1265" t="s">
        <v>551</v>
      </c>
      <c r="E56" s="1156"/>
      <c r="F56" s="1156"/>
      <c r="G56" s="1266">
        <v>1870.7268495977864</v>
      </c>
      <c r="H56" s="1266">
        <v>1692.0669963803232</v>
      </c>
      <c r="I56" s="1266">
        <v>173.53485321746371</v>
      </c>
      <c r="J56" s="1266">
        <v>5.125</v>
      </c>
      <c r="K56" s="1266">
        <v>1854.9408034840378</v>
      </c>
      <c r="L56" s="1266">
        <v>1596.5667590114194</v>
      </c>
      <c r="M56" s="1266">
        <v>247.4928332924955</v>
      </c>
      <c r="N56" s="1266">
        <v>10.881211180124224</v>
      </c>
      <c r="O56" s="1152"/>
      <c r="P56" s="1155"/>
      <c r="R56" s="1263"/>
      <c r="S56" s="1264"/>
      <c r="T56" s="1264"/>
      <c r="U56" s="1264"/>
      <c r="V56" s="1264"/>
    </row>
    <row r="57" spans="1:22" ht="13.5" customHeight="1" x14ac:dyDescent="0.2">
      <c r="A57" s="135"/>
      <c r="B57" s="137"/>
      <c r="C57" s="886"/>
      <c r="D57" s="1265" t="s">
        <v>552</v>
      </c>
      <c r="E57" s="1156"/>
      <c r="F57" s="1156"/>
      <c r="G57" s="1266">
        <v>0</v>
      </c>
      <c r="H57" s="1266">
        <v>0</v>
      </c>
      <c r="I57" s="1266">
        <v>0</v>
      </c>
      <c r="J57" s="1266">
        <v>0</v>
      </c>
      <c r="K57" s="1266">
        <v>68.384365225608974</v>
      </c>
      <c r="L57" s="1266">
        <v>68.384365225608974</v>
      </c>
      <c r="M57" s="1266">
        <v>0</v>
      </c>
      <c r="N57" s="1266">
        <v>0</v>
      </c>
      <c r="O57" s="1152"/>
      <c r="P57" s="1155"/>
      <c r="R57" s="1263"/>
      <c r="S57" s="1264"/>
      <c r="T57" s="1264"/>
      <c r="U57" s="1264"/>
      <c r="V57" s="1264"/>
    </row>
    <row r="58" spans="1:22" ht="13.5" customHeight="1" x14ac:dyDescent="0.2">
      <c r="A58" s="135"/>
      <c r="B58" s="137"/>
      <c r="C58" s="886"/>
      <c r="D58" s="1265" t="s">
        <v>553</v>
      </c>
      <c r="E58" s="1156"/>
      <c r="F58" s="1156"/>
      <c r="G58" s="1266">
        <v>6000.802658058702</v>
      </c>
      <c r="H58" s="1266">
        <v>5833.5683717372249</v>
      </c>
      <c r="I58" s="1266">
        <v>167.23428632148264</v>
      </c>
      <c r="J58" s="1266">
        <v>0</v>
      </c>
      <c r="K58" s="1266">
        <v>4027.9984003452323</v>
      </c>
      <c r="L58" s="1266">
        <v>3884.3961077834606</v>
      </c>
      <c r="M58" s="1266">
        <v>129.07144787765563</v>
      </c>
      <c r="N58" s="1266">
        <v>14.530844684115102</v>
      </c>
      <c r="O58" s="1152"/>
      <c r="P58" s="1155"/>
      <c r="R58" s="1263"/>
      <c r="S58" s="1264"/>
      <c r="T58" s="1264"/>
      <c r="U58" s="1264"/>
      <c r="V58" s="1264"/>
    </row>
    <row r="59" spans="1:22" ht="13.5" customHeight="1" x14ac:dyDescent="0.2">
      <c r="A59" s="135"/>
      <c r="B59" s="137"/>
      <c r="C59" s="886"/>
      <c r="D59" s="1265" t="s">
        <v>554</v>
      </c>
      <c r="E59" s="1156"/>
      <c r="F59" s="1156"/>
      <c r="G59" s="1266">
        <v>5978.6962309094897</v>
      </c>
      <c r="H59" s="1266">
        <v>5771.698708599296</v>
      </c>
      <c r="I59" s="1266">
        <v>200.82124025891022</v>
      </c>
      <c r="J59" s="1266">
        <v>6.1762820512820511</v>
      </c>
      <c r="K59" s="1266">
        <v>26261.894046895173</v>
      </c>
      <c r="L59" s="1266">
        <v>24571.496478433306</v>
      </c>
      <c r="M59" s="1266">
        <v>719.49070380117269</v>
      </c>
      <c r="N59" s="1266">
        <v>970.90686466060436</v>
      </c>
      <c r="O59" s="1152"/>
      <c r="P59" s="1155"/>
      <c r="R59" s="1263"/>
      <c r="S59" s="1264"/>
      <c r="T59" s="1264"/>
      <c r="U59" s="1264"/>
      <c r="V59" s="1264"/>
    </row>
    <row r="60" spans="1:22" s="1141" customFormat="1" ht="9.75" customHeight="1" x14ac:dyDescent="0.2">
      <c r="A60" s="1140"/>
      <c r="B60" s="1145"/>
      <c r="C60" s="1662" t="s">
        <v>556</v>
      </c>
      <c r="D60" s="1662"/>
      <c r="E60" s="1662"/>
      <c r="F60" s="1662"/>
      <c r="G60" s="1662"/>
      <c r="H60" s="1662"/>
      <c r="I60" s="1662"/>
      <c r="J60" s="1662"/>
      <c r="K60" s="1662"/>
      <c r="L60" s="1267"/>
      <c r="M60" s="1267"/>
      <c r="N60" s="1268"/>
      <c r="O60" s="1157"/>
      <c r="P60" s="1158"/>
    </row>
    <row r="61" spans="1:22" ht="13.5" customHeight="1" x14ac:dyDescent="0.2">
      <c r="A61" s="137"/>
      <c r="B61" s="159"/>
      <c r="C61" s="1270" t="s">
        <v>454</v>
      </c>
      <c r="D61" s="1270"/>
      <c r="E61" s="1270"/>
      <c r="F61" s="1270"/>
      <c r="G61" s="1658" t="s">
        <v>555</v>
      </c>
      <c r="H61" s="1658"/>
      <c r="I61" s="1658"/>
      <c r="J61" s="1269" t="s">
        <v>425</v>
      </c>
      <c r="K61" s="151"/>
      <c r="L61" s="151"/>
      <c r="M61" s="151"/>
      <c r="N61" s="1127"/>
      <c r="O61" s="1152"/>
      <c r="P61" s="1153"/>
    </row>
    <row r="62" spans="1:22" ht="13.5" customHeight="1" x14ac:dyDescent="0.2">
      <c r="A62" s="135"/>
      <c r="B62" s="137"/>
      <c r="C62" s="137"/>
      <c r="D62" s="137"/>
      <c r="E62" s="137"/>
      <c r="F62" s="137"/>
      <c r="G62" s="137"/>
      <c r="H62" s="137"/>
      <c r="I62" s="137"/>
      <c r="J62" s="137"/>
      <c r="K62" s="137"/>
      <c r="L62" s="1603">
        <v>42522</v>
      </c>
      <c r="M62" s="1603"/>
      <c r="N62" s="1603"/>
      <c r="O62" s="264">
        <v>17</v>
      </c>
      <c r="P62" s="1159"/>
    </row>
  </sheetData>
  <mergeCells count="49">
    <mergeCell ref="L62:N62"/>
    <mergeCell ref="G61:I61"/>
    <mergeCell ref="C14:N14"/>
    <mergeCell ref="C15:D16"/>
    <mergeCell ref="G16:J16"/>
    <mergeCell ref="K16:N16"/>
    <mergeCell ref="C18:D18"/>
    <mergeCell ref="C60:K60"/>
    <mergeCell ref="M11:N11"/>
    <mergeCell ref="C12:D12"/>
    <mergeCell ref="E12:F12"/>
    <mergeCell ref="G12:H12"/>
    <mergeCell ref="I12:J12"/>
    <mergeCell ref="K12:L12"/>
    <mergeCell ref="M12:N12"/>
    <mergeCell ref="C11:D11"/>
    <mergeCell ref="E11:F11"/>
    <mergeCell ref="G11:H11"/>
    <mergeCell ref="I11:J11"/>
    <mergeCell ref="K11:L11"/>
    <mergeCell ref="E10:F10"/>
    <mergeCell ref="G10:H10"/>
    <mergeCell ref="I10:J10"/>
    <mergeCell ref="K10:L10"/>
    <mergeCell ref="M10:N10"/>
    <mergeCell ref="K8:L8"/>
    <mergeCell ref="M8:N8"/>
    <mergeCell ref="E9:F9"/>
    <mergeCell ref="G9:H9"/>
    <mergeCell ref="I9:J9"/>
    <mergeCell ref="K9:L9"/>
    <mergeCell ref="M9:N9"/>
    <mergeCell ref="E7:F7"/>
    <mergeCell ref="G7:H7"/>
    <mergeCell ref="I7:J7"/>
    <mergeCell ref="C8:D8"/>
    <mergeCell ref="E8:F8"/>
    <mergeCell ref="G8:H8"/>
    <mergeCell ref="I8:J8"/>
    <mergeCell ref="B1:E1"/>
    <mergeCell ref="B2:D2"/>
    <mergeCell ref="G2:M2"/>
    <mergeCell ref="C4:N4"/>
    <mergeCell ref="C5:D6"/>
    <mergeCell ref="E6:F6"/>
    <mergeCell ref="G6:H6"/>
    <mergeCell ref="I6:J6"/>
    <mergeCell ref="K6:L6"/>
    <mergeCell ref="M6:N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6" customWidth="1"/>
    <col min="2" max="2" width="2.5703125" style="416" customWidth="1"/>
    <col min="3" max="3" width="2" style="416" customWidth="1"/>
    <col min="4" max="4" width="13.28515625" style="416" customWidth="1"/>
    <col min="5" max="5" width="6.28515625" style="416" customWidth="1"/>
    <col min="6" max="8" width="7.140625" style="416" customWidth="1"/>
    <col min="9" max="9" width="6.42578125" style="416" customWidth="1"/>
    <col min="10" max="10" width="6.5703125" style="416" customWidth="1"/>
    <col min="11" max="11" width="7.28515625" style="416" customWidth="1"/>
    <col min="12" max="12" width="28.42578125" style="416" customWidth="1"/>
    <col min="13" max="13" width="2.5703125" style="416" customWidth="1"/>
    <col min="14" max="14" width="1" style="416" customWidth="1"/>
    <col min="15" max="29" width="9.140625" style="416"/>
    <col min="30" max="30" width="15.140625" style="416" customWidth="1"/>
    <col min="31" max="34" width="6.42578125" style="416" customWidth="1"/>
    <col min="35" max="36" width="2.140625" style="416" customWidth="1"/>
    <col min="37" max="38" width="6.42578125" style="416" customWidth="1"/>
    <col min="39" max="39" width="15.140625" style="416" customWidth="1"/>
    <col min="40" max="41" width="6.42578125" style="416" customWidth="1"/>
    <col min="42" max="16384" width="9.140625" style="416"/>
  </cols>
  <sheetData>
    <row r="1" spans="1:41" ht="13.5" customHeight="1" x14ac:dyDescent="0.2">
      <c r="A1" s="411"/>
      <c r="B1" s="415"/>
      <c r="C1" s="415"/>
      <c r="D1" s="415"/>
      <c r="E1" s="415"/>
      <c r="F1" s="412"/>
      <c r="G1" s="412"/>
      <c r="H1" s="412"/>
      <c r="I1" s="412"/>
      <c r="J1" s="412"/>
      <c r="K1" s="412"/>
      <c r="L1" s="1566" t="s">
        <v>337</v>
      </c>
      <c r="M1" s="1566"/>
      <c r="N1" s="411"/>
    </row>
    <row r="2" spans="1:41" ht="6" customHeight="1" x14ac:dyDescent="0.2">
      <c r="A2" s="411"/>
      <c r="B2" s="1674"/>
      <c r="C2" s="1675"/>
      <c r="D2" s="1675"/>
      <c r="E2" s="535"/>
      <c r="F2" s="535"/>
      <c r="G2" s="535"/>
      <c r="H2" s="535"/>
      <c r="I2" s="535"/>
      <c r="J2" s="535"/>
      <c r="K2" s="535"/>
      <c r="L2" s="468"/>
      <c r="M2" s="421"/>
      <c r="N2" s="411"/>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row>
    <row r="3" spans="1:41" ht="11.25" customHeight="1" thickBot="1" x14ac:dyDescent="0.25">
      <c r="A3" s="411"/>
      <c r="B3" s="479"/>
      <c r="C3" s="421"/>
      <c r="D3" s="421"/>
      <c r="E3" s="421"/>
      <c r="F3" s="421"/>
      <c r="G3" s="421"/>
      <c r="H3" s="421"/>
      <c r="I3" s="421"/>
      <c r="J3" s="421"/>
      <c r="K3" s="421"/>
      <c r="L3" s="588" t="s">
        <v>73</v>
      </c>
      <c r="M3" s="421"/>
      <c r="N3" s="411"/>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row>
    <row r="4" spans="1:41" s="425" customFormat="1" ht="13.5" customHeight="1" thickBot="1" x14ac:dyDescent="0.25">
      <c r="A4" s="423"/>
      <c r="B4" s="582"/>
      <c r="C4" s="1664" t="s">
        <v>133</v>
      </c>
      <c r="D4" s="1665"/>
      <c r="E4" s="1665"/>
      <c r="F4" s="1665"/>
      <c r="G4" s="1665"/>
      <c r="H4" s="1665"/>
      <c r="I4" s="1665"/>
      <c r="J4" s="1665"/>
      <c r="K4" s="1665"/>
      <c r="L4" s="1666"/>
      <c r="M4" s="421"/>
      <c r="N4" s="423"/>
      <c r="O4" s="640"/>
      <c r="P4" s="640"/>
      <c r="Q4" s="640"/>
      <c r="R4" s="640"/>
      <c r="S4" s="640"/>
      <c r="T4" s="640"/>
      <c r="U4" s="640"/>
      <c r="V4" s="640"/>
      <c r="W4" s="640"/>
      <c r="X4" s="640"/>
      <c r="Y4" s="640"/>
      <c r="Z4" s="640"/>
      <c r="AA4" s="640"/>
      <c r="AB4" s="640"/>
      <c r="AC4" s="640"/>
      <c r="AD4" s="750"/>
      <c r="AE4" s="750"/>
      <c r="AF4" s="750"/>
      <c r="AG4" s="750"/>
      <c r="AH4" s="750"/>
      <c r="AI4" s="750"/>
      <c r="AJ4" s="750"/>
      <c r="AK4" s="750"/>
      <c r="AL4" s="750"/>
      <c r="AM4" s="750"/>
      <c r="AN4" s="750"/>
      <c r="AO4" s="750"/>
    </row>
    <row r="5" spans="1:41" s="756" customFormat="1" x14ac:dyDescent="0.2">
      <c r="B5" s="757"/>
      <c r="C5" s="1676" t="s">
        <v>134</v>
      </c>
      <c r="D5" s="1676"/>
      <c r="E5" s="592"/>
      <c r="F5" s="518"/>
      <c r="G5" s="518"/>
      <c r="H5" s="518"/>
      <c r="I5" s="518"/>
      <c r="J5" s="518"/>
      <c r="K5" s="518"/>
      <c r="L5" s="469"/>
      <c r="M5" s="469"/>
      <c r="N5" s="760"/>
      <c r="O5" s="758"/>
      <c r="P5" s="758"/>
      <c r="Q5" s="758"/>
      <c r="R5" s="758"/>
      <c r="S5" s="758"/>
      <c r="T5" s="758"/>
      <c r="U5" s="758"/>
      <c r="V5" s="758"/>
      <c r="W5" s="758"/>
      <c r="X5" s="758"/>
      <c r="Y5" s="758"/>
      <c r="Z5" s="758"/>
      <c r="AA5" s="758"/>
      <c r="AB5" s="758"/>
      <c r="AC5" s="758"/>
      <c r="AD5" s="759"/>
      <c r="AE5" s="759"/>
      <c r="AF5" s="759"/>
      <c r="AG5" s="759"/>
      <c r="AH5" s="759"/>
      <c r="AI5" s="759"/>
      <c r="AJ5" s="759"/>
      <c r="AK5" s="759"/>
      <c r="AL5" s="759"/>
      <c r="AM5" s="759"/>
      <c r="AO5" s="759"/>
    </row>
    <row r="6" spans="1:41" ht="13.5" customHeight="1" x14ac:dyDescent="0.2">
      <c r="A6" s="411"/>
      <c r="B6" s="479"/>
      <c r="C6" s="1676"/>
      <c r="D6" s="1676"/>
      <c r="E6" s="1277">
        <v>2015</v>
      </c>
      <c r="F6" s="1672">
        <v>2016</v>
      </c>
      <c r="G6" s="1673"/>
      <c r="H6" s="1673"/>
      <c r="I6" s="1673"/>
      <c r="J6" s="1673"/>
      <c r="K6" s="1677" t="str">
        <f xml:space="preserve"> CONCATENATE("valor médio de ",J7,F6)</f>
        <v>valor médio de mai.2016</v>
      </c>
      <c r="L6" s="518"/>
      <c r="M6" s="469"/>
      <c r="N6" s="587"/>
      <c r="O6" s="478"/>
      <c r="P6" s="478"/>
      <c r="Q6" s="478"/>
      <c r="R6" s="478"/>
      <c r="S6" s="478"/>
      <c r="T6" s="478"/>
      <c r="U6" s="478"/>
      <c r="V6" s="478"/>
      <c r="W6" s="478"/>
      <c r="X6" s="478"/>
      <c r="Y6" s="478"/>
      <c r="Z6" s="478"/>
      <c r="AA6" s="478"/>
      <c r="AB6" s="478"/>
      <c r="AC6" s="478"/>
      <c r="AD6" s="751"/>
      <c r="AE6" s="763" t="s">
        <v>350</v>
      </c>
      <c r="AF6" s="763"/>
      <c r="AG6" s="763" t="s">
        <v>351</v>
      </c>
      <c r="AH6" s="763"/>
      <c r="AI6" s="751"/>
      <c r="AJ6" s="751"/>
      <c r="AK6" s="751"/>
      <c r="AL6" s="751"/>
      <c r="AM6" s="751"/>
      <c r="AN6" s="764" t="str">
        <f>VLOOKUP(AI8,AJ8:AK9,2,FALSE)</f>
        <v>beneficiário</v>
      </c>
      <c r="AO6" s="763"/>
    </row>
    <row r="7" spans="1:41" ht="13.5" customHeight="1" x14ac:dyDescent="0.2">
      <c r="A7" s="411"/>
      <c r="B7" s="479"/>
      <c r="C7" s="457"/>
      <c r="D7" s="457"/>
      <c r="E7" s="761" t="s">
        <v>94</v>
      </c>
      <c r="F7" s="761" t="s">
        <v>93</v>
      </c>
      <c r="G7" s="761" t="s">
        <v>104</v>
      </c>
      <c r="H7" s="761" t="s">
        <v>103</v>
      </c>
      <c r="I7" s="761" t="s">
        <v>102</v>
      </c>
      <c r="J7" s="761" t="s">
        <v>101</v>
      </c>
      <c r="K7" s="1678" t="e">
        <f xml:space="preserve"> CONCATENATE("valor médio de ",#REF!,#REF!)</f>
        <v>#REF!</v>
      </c>
      <c r="L7" s="469"/>
      <c r="M7" s="516"/>
      <c r="N7" s="587"/>
      <c r="O7" s="478"/>
      <c r="P7" s="478"/>
      <c r="Q7" s="478"/>
      <c r="R7" s="478"/>
      <c r="S7" s="478"/>
      <c r="T7" s="478"/>
      <c r="U7" s="478"/>
      <c r="V7" s="478"/>
      <c r="W7" s="478"/>
      <c r="X7" s="478"/>
      <c r="Y7" s="478"/>
      <c r="Z7" s="478"/>
      <c r="AA7" s="478"/>
      <c r="AB7" s="478"/>
      <c r="AC7" s="478"/>
      <c r="AD7" s="751"/>
      <c r="AE7" s="752" t="s">
        <v>352</v>
      </c>
      <c r="AF7" s="751" t="s">
        <v>68</v>
      </c>
      <c r="AG7" s="752" t="s">
        <v>352</v>
      </c>
      <c r="AH7" s="751" t="s">
        <v>68</v>
      </c>
      <c r="AI7" s="753"/>
      <c r="AJ7" s="751"/>
      <c r="AK7" s="751"/>
      <c r="AL7" s="751"/>
      <c r="AM7" s="751"/>
      <c r="AN7" s="752" t="s">
        <v>352</v>
      </c>
      <c r="AO7" s="751" t="s">
        <v>68</v>
      </c>
    </row>
    <row r="8" spans="1:41" s="689" customFormat="1" x14ac:dyDescent="0.2">
      <c r="A8" s="685"/>
      <c r="B8" s="686"/>
      <c r="C8" s="687" t="s">
        <v>68</v>
      </c>
      <c r="D8" s="688"/>
      <c r="E8" s="388">
        <v>94681</v>
      </c>
      <c r="F8" s="388">
        <v>94275</v>
      </c>
      <c r="G8" s="388">
        <v>94160</v>
      </c>
      <c r="H8" s="388">
        <v>93566</v>
      </c>
      <c r="I8" s="388">
        <v>95412</v>
      </c>
      <c r="J8" s="388">
        <v>96341</v>
      </c>
      <c r="K8" s="765">
        <v>257.97000000000003</v>
      </c>
      <c r="L8" s="690"/>
      <c r="M8" s="691"/>
      <c r="N8" s="685"/>
      <c r="O8" s="800"/>
      <c r="P8" s="799"/>
      <c r="Q8" s="800"/>
      <c r="R8" s="800"/>
      <c r="S8" s="692"/>
      <c r="T8" s="692"/>
      <c r="U8" s="692"/>
      <c r="V8" s="692"/>
      <c r="W8" s="692"/>
      <c r="X8" s="692"/>
      <c r="Y8" s="692"/>
      <c r="Z8" s="692"/>
      <c r="AA8" s="692"/>
      <c r="AB8" s="692"/>
      <c r="AC8" s="692"/>
      <c r="AD8" s="750" t="str">
        <f>+C9</f>
        <v>Aveiro</v>
      </c>
      <c r="AE8" s="754">
        <f>+K9</f>
        <v>256.3</v>
      </c>
      <c r="AF8" s="754">
        <f>+$K$8</f>
        <v>257.97000000000003</v>
      </c>
      <c r="AG8" s="754">
        <f>+K46</f>
        <v>121.133078080903</v>
      </c>
      <c r="AH8" s="754">
        <f t="shared" ref="AH8:AH27" si="0">+$K$45</f>
        <v>114.68</v>
      </c>
      <c r="AI8" s="750">
        <v>2</v>
      </c>
      <c r="AJ8" s="750">
        <v>1</v>
      </c>
      <c r="AK8" s="750" t="s">
        <v>350</v>
      </c>
      <c r="AL8" s="750"/>
      <c r="AM8" s="750" t="str">
        <f>+AD8</f>
        <v>Aveiro</v>
      </c>
      <c r="AN8" s="755">
        <f>INDEX($AD$7:$AH$27,MATCH($AM8,$AD$7:$AD$27,0),MATCH(AN$7,$AD$7:$AH$7,0)+2*($AI$8-1))</f>
        <v>121.133078080903</v>
      </c>
      <c r="AO8" s="755">
        <f>INDEX($AD$7:$AH$27,MATCH($AM8,$AD$7:$AD$27,0),MATCH(AO$7,$AD$7:$AH$7,0)+2*($AI$8-1))</f>
        <v>114.68</v>
      </c>
    </row>
    <row r="9" spans="1:41" x14ac:dyDescent="0.2">
      <c r="A9" s="411"/>
      <c r="B9" s="479"/>
      <c r="C9" s="99" t="s">
        <v>62</v>
      </c>
      <c r="D9" s="419"/>
      <c r="E9" s="340">
        <v>4985</v>
      </c>
      <c r="F9" s="340">
        <v>4919</v>
      </c>
      <c r="G9" s="340">
        <v>4903</v>
      </c>
      <c r="H9" s="340">
        <v>4753</v>
      </c>
      <c r="I9" s="340">
        <v>4966</v>
      </c>
      <c r="J9" s="340">
        <v>5025</v>
      </c>
      <c r="K9" s="766">
        <v>256.3</v>
      </c>
      <c r="L9" s="469"/>
      <c r="M9" s="516"/>
      <c r="N9" s="411"/>
      <c r="O9" s="478"/>
      <c r="P9" s="478"/>
      <c r="Q9" s="478"/>
      <c r="R9" s="478"/>
      <c r="S9" s="478"/>
      <c r="T9" s="478"/>
      <c r="U9" s="478"/>
      <c r="V9" s="478"/>
      <c r="W9" s="478"/>
      <c r="X9" s="478"/>
      <c r="Y9" s="478"/>
      <c r="Z9" s="478"/>
      <c r="AA9" s="478"/>
      <c r="AB9" s="478"/>
      <c r="AC9" s="478"/>
      <c r="AD9" s="750" t="str">
        <f t="shared" ref="AD9:AD26" si="1">+C10</f>
        <v>Beja</v>
      </c>
      <c r="AE9" s="754">
        <f t="shared" ref="AE9:AE26" si="2">+K10</f>
        <v>309.2</v>
      </c>
      <c r="AF9" s="754">
        <f t="shared" ref="AF9:AF27" si="3">+$K$8</f>
        <v>257.97000000000003</v>
      </c>
      <c r="AG9" s="754">
        <f t="shared" ref="AG9:AG26" si="4">+K47</f>
        <v>114.20261940140099</v>
      </c>
      <c r="AH9" s="754">
        <f t="shared" si="0"/>
        <v>114.68</v>
      </c>
      <c r="AI9" s="751"/>
      <c r="AJ9" s="751">
        <v>2</v>
      </c>
      <c r="AK9" s="751" t="s">
        <v>351</v>
      </c>
      <c r="AL9" s="751"/>
      <c r="AM9" s="750" t="str">
        <f t="shared" ref="AM9:AM27" si="5">+AD9</f>
        <v>Beja</v>
      </c>
      <c r="AN9" s="755">
        <f t="shared" ref="AN9:AO27" si="6">INDEX($AD$7:$AH$27,MATCH($AM9,$AD$7:$AD$27,0),MATCH(AN$7,$AD$7:$AH$7,0)+2*($AI$8-1))</f>
        <v>114.20261940140099</v>
      </c>
      <c r="AO9" s="755">
        <f t="shared" si="6"/>
        <v>114.68</v>
      </c>
    </row>
    <row r="10" spans="1:41" x14ac:dyDescent="0.2">
      <c r="A10" s="411"/>
      <c r="B10" s="479"/>
      <c r="C10" s="99" t="s">
        <v>55</v>
      </c>
      <c r="D10" s="419"/>
      <c r="E10" s="340">
        <v>1618</v>
      </c>
      <c r="F10" s="340">
        <v>1613</v>
      </c>
      <c r="G10" s="340">
        <v>1620</v>
      </c>
      <c r="H10" s="340">
        <v>1659</v>
      </c>
      <c r="I10" s="340">
        <v>1704</v>
      </c>
      <c r="J10" s="340">
        <v>1742</v>
      </c>
      <c r="K10" s="766">
        <v>309.2</v>
      </c>
      <c r="L10" s="469"/>
      <c r="M10" s="516"/>
      <c r="N10" s="411"/>
      <c r="O10" s="478"/>
      <c r="P10" s="478"/>
      <c r="Q10" s="478"/>
      <c r="R10" s="478"/>
      <c r="S10" s="478"/>
      <c r="T10" s="478"/>
      <c r="U10" s="478"/>
      <c r="V10" s="478"/>
      <c r="W10" s="478"/>
      <c r="X10" s="478"/>
      <c r="Y10" s="478"/>
      <c r="Z10" s="478"/>
      <c r="AA10" s="478"/>
      <c r="AB10" s="478"/>
      <c r="AC10" s="478"/>
      <c r="AD10" s="750" t="str">
        <f t="shared" si="1"/>
        <v>Braga</v>
      </c>
      <c r="AE10" s="754">
        <f t="shared" si="2"/>
        <v>246.96</v>
      </c>
      <c r="AF10" s="754">
        <f t="shared" si="3"/>
        <v>257.97000000000003</v>
      </c>
      <c r="AG10" s="754">
        <f t="shared" si="4"/>
        <v>118.741077039275</v>
      </c>
      <c r="AH10" s="754">
        <f t="shared" si="0"/>
        <v>114.68</v>
      </c>
      <c r="AI10" s="751"/>
      <c r="AJ10" s="751"/>
      <c r="AK10" s="751"/>
      <c r="AL10" s="751"/>
      <c r="AM10" s="750" t="str">
        <f t="shared" si="5"/>
        <v>Braga</v>
      </c>
      <c r="AN10" s="755">
        <f t="shared" si="6"/>
        <v>118.741077039275</v>
      </c>
      <c r="AO10" s="755">
        <f t="shared" si="6"/>
        <v>114.68</v>
      </c>
    </row>
    <row r="11" spans="1:41" x14ac:dyDescent="0.2">
      <c r="A11" s="411"/>
      <c r="B11" s="479"/>
      <c r="C11" s="99" t="s">
        <v>64</v>
      </c>
      <c r="D11" s="419"/>
      <c r="E11" s="340">
        <v>3224</v>
      </c>
      <c r="F11" s="340">
        <v>3181</v>
      </c>
      <c r="G11" s="340">
        <v>3141</v>
      </c>
      <c r="H11" s="340">
        <v>3116</v>
      </c>
      <c r="I11" s="340">
        <v>3177</v>
      </c>
      <c r="J11" s="340">
        <v>3185</v>
      </c>
      <c r="K11" s="766">
        <v>246.96</v>
      </c>
      <c r="L11" s="469"/>
      <c r="M11" s="516"/>
      <c r="N11" s="411"/>
      <c r="O11" s="478"/>
      <c r="P11" s="478"/>
      <c r="Q11" s="478"/>
      <c r="R11" s="478"/>
      <c r="S11" s="478"/>
      <c r="T11" s="478"/>
      <c r="U11" s="478"/>
      <c r="V11" s="478"/>
      <c r="W11" s="478"/>
      <c r="X11" s="478"/>
      <c r="Y11" s="478"/>
      <c r="Z11" s="478"/>
      <c r="AA11" s="478"/>
      <c r="AB11" s="478"/>
      <c r="AC11" s="478"/>
      <c r="AD11" s="750" t="str">
        <f t="shared" si="1"/>
        <v>Bragança</v>
      </c>
      <c r="AE11" s="754">
        <f t="shared" si="2"/>
        <v>262.58999999999997</v>
      </c>
      <c r="AF11" s="754">
        <f t="shared" si="3"/>
        <v>257.97000000000003</v>
      </c>
      <c r="AG11" s="754">
        <f t="shared" si="4"/>
        <v>120.50766614338001</v>
      </c>
      <c r="AH11" s="754">
        <f t="shared" si="0"/>
        <v>114.68</v>
      </c>
      <c r="AI11" s="751"/>
      <c r="AJ11" s="751"/>
      <c r="AK11" s="751"/>
      <c r="AL11" s="751"/>
      <c r="AM11" s="750" t="str">
        <f t="shared" si="5"/>
        <v>Bragança</v>
      </c>
      <c r="AN11" s="755">
        <f t="shared" si="6"/>
        <v>120.50766614338001</v>
      </c>
      <c r="AO11" s="755">
        <f t="shared" si="6"/>
        <v>114.68</v>
      </c>
    </row>
    <row r="12" spans="1:41" x14ac:dyDescent="0.2">
      <c r="A12" s="411"/>
      <c r="B12" s="479"/>
      <c r="C12" s="99" t="s">
        <v>66</v>
      </c>
      <c r="D12" s="419"/>
      <c r="E12" s="340">
        <v>754</v>
      </c>
      <c r="F12" s="340">
        <v>755</v>
      </c>
      <c r="G12" s="340">
        <v>756</v>
      </c>
      <c r="H12" s="340">
        <v>778</v>
      </c>
      <c r="I12" s="340">
        <v>853</v>
      </c>
      <c r="J12" s="340">
        <v>877</v>
      </c>
      <c r="K12" s="766">
        <v>262.58999999999997</v>
      </c>
      <c r="L12" s="469"/>
      <c r="M12" s="516"/>
      <c r="N12" s="411"/>
      <c r="AD12" s="750" t="str">
        <f t="shared" si="1"/>
        <v>Castelo Branco</v>
      </c>
      <c r="AE12" s="754">
        <f t="shared" si="2"/>
        <v>252.73</v>
      </c>
      <c r="AF12" s="754">
        <f t="shared" si="3"/>
        <v>257.97000000000003</v>
      </c>
      <c r="AG12" s="754">
        <f t="shared" si="4"/>
        <v>116.003039838337</v>
      </c>
      <c r="AH12" s="754">
        <f t="shared" si="0"/>
        <v>114.68</v>
      </c>
      <c r="AI12" s="753"/>
      <c r="AJ12" s="753"/>
      <c r="AK12" s="753"/>
      <c r="AL12" s="753"/>
      <c r="AM12" s="750" t="str">
        <f t="shared" si="5"/>
        <v>Castelo Branco</v>
      </c>
      <c r="AN12" s="755">
        <f t="shared" si="6"/>
        <v>116.003039838337</v>
      </c>
      <c r="AO12" s="755">
        <f t="shared" si="6"/>
        <v>114.68</v>
      </c>
    </row>
    <row r="13" spans="1:41" x14ac:dyDescent="0.2">
      <c r="A13" s="411"/>
      <c r="B13" s="479"/>
      <c r="C13" s="99" t="s">
        <v>75</v>
      </c>
      <c r="D13" s="419"/>
      <c r="E13" s="340">
        <v>1542</v>
      </c>
      <c r="F13" s="340">
        <v>1506</v>
      </c>
      <c r="G13" s="340">
        <v>1549</v>
      </c>
      <c r="H13" s="340">
        <v>1570</v>
      </c>
      <c r="I13" s="340">
        <v>1569</v>
      </c>
      <c r="J13" s="340">
        <v>1591</v>
      </c>
      <c r="K13" s="766">
        <v>252.73</v>
      </c>
      <c r="L13" s="469"/>
      <c r="M13" s="516"/>
      <c r="N13" s="411"/>
      <c r="AD13" s="750" t="str">
        <f t="shared" si="1"/>
        <v>Coimbra</v>
      </c>
      <c r="AE13" s="754">
        <f t="shared" si="2"/>
        <v>227.97</v>
      </c>
      <c r="AF13" s="754">
        <f t="shared" si="3"/>
        <v>257.97000000000003</v>
      </c>
      <c r="AG13" s="754">
        <f t="shared" si="4"/>
        <v>125.63655310006099</v>
      </c>
      <c r="AH13" s="754">
        <f t="shared" si="0"/>
        <v>114.68</v>
      </c>
      <c r="AI13" s="753"/>
      <c r="AJ13" s="753"/>
      <c r="AK13" s="753"/>
      <c r="AL13" s="753"/>
      <c r="AM13" s="750" t="str">
        <f t="shared" si="5"/>
        <v>Coimbra</v>
      </c>
      <c r="AN13" s="755">
        <f t="shared" si="6"/>
        <v>125.63655310006099</v>
      </c>
      <c r="AO13" s="755">
        <f t="shared" si="6"/>
        <v>114.68</v>
      </c>
    </row>
    <row r="14" spans="1:41" x14ac:dyDescent="0.2">
      <c r="A14" s="411"/>
      <c r="B14" s="479"/>
      <c r="C14" s="99" t="s">
        <v>61</v>
      </c>
      <c r="D14" s="419"/>
      <c r="E14" s="340">
        <v>3459</v>
      </c>
      <c r="F14" s="340">
        <v>3438</v>
      </c>
      <c r="G14" s="340">
        <v>3419</v>
      </c>
      <c r="H14" s="340">
        <v>3439</v>
      </c>
      <c r="I14" s="340">
        <v>3538</v>
      </c>
      <c r="J14" s="340">
        <v>3592</v>
      </c>
      <c r="K14" s="766">
        <v>227.97</v>
      </c>
      <c r="L14" s="469"/>
      <c r="M14" s="516"/>
      <c r="N14" s="411"/>
      <c r="AD14" s="750" t="str">
        <f t="shared" si="1"/>
        <v>Évora</v>
      </c>
      <c r="AE14" s="754">
        <f t="shared" si="2"/>
        <v>274.81</v>
      </c>
      <c r="AF14" s="754">
        <f t="shared" si="3"/>
        <v>257.97000000000003</v>
      </c>
      <c r="AG14" s="754">
        <f t="shared" si="4"/>
        <v>110.26054725039999</v>
      </c>
      <c r="AH14" s="754">
        <f t="shared" si="0"/>
        <v>114.68</v>
      </c>
      <c r="AI14" s="753"/>
      <c r="AJ14" s="753"/>
      <c r="AK14" s="753"/>
      <c r="AL14" s="753"/>
      <c r="AM14" s="750" t="str">
        <f t="shared" si="5"/>
        <v>Évora</v>
      </c>
      <c r="AN14" s="755">
        <f t="shared" si="6"/>
        <v>110.26054725039999</v>
      </c>
      <c r="AO14" s="755">
        <f t="shared" si="6"/>
        <v>114.68</v>
      </c>
    </row>
    <row r="15" spans="1:41" x14ac:dyDescent="0.2">
      <c r="A15" s="411"/>
      <c r="B15" s="479"/>
      <c r="C15" s="99" t="s">
        <v>56</v>
      </c>
      <c r="D15" s="419"/>
      <c r="E15" s="340">
        <v>1374</v>
      </c>
      <c r="F15" s="340">
        <v>1360</v>
      </c>
      <c r="G15" s="340">
        <v>1385</v>
      </c>
      <c r="H15" s="340">
        <v>1394</v>
      </c>
      <c r="I15" s="340">
        <v>1462</v>
      </c>
      <c r="J15" s="340">
        <v>1506</v>
      </c>
      <c r="K15" s="766">
        <v>274.81</v>
      </c>
      <c r="L15" s="469"/>
      <c r="M15" s="516"/>
      <c r="N15" s="411"/>
      <c r="AD15" s="750" t="str">
        <f t="shared" si="1"/>
        <v>Faro</v>
      </c>
      <c r="AE15" s="754">
        <f t="shared" si="2"/>
        <v>248.01</v>
      </c>
      <c r="AF15" s="754">
        <f t="shared" si="3"/>
        <v>257.97000000000003</v>
      </c>
      <c r="AG15" s="754">
        <f t="shared" si="4"/>
        <v>118.28625483870999</v>
      </c>
      <c r="AH15" s="754">
        <f t="shared" si="0"/>
        <v>114.68</v>
      </c>
      <c r="AI15" s="753"/>
      <c r="AJ15" s="753"/>
      <c r="AK15" s="753"/>
      <c r="AL15" s="753"/>
      <c r="AM15" s="750" t="str">
        <f t="shared" si="5"/>
        <v>Faro</v>
      </c>
      <c r="AN15" s="755">
        <f t="shared" si="6"/>
        <v>118.28625483870999</v>
      </c>
      <c r="AO15" s="755">
        <f t="shared" si="6"/>
        <v>114.68</v>
      </c>
    </row>
    <row r="16" spans="1:41" x14ac:dyDescent="0.2">
      <c r="A16" s="411"/>
      <c r="B16" s="479"/>
      <c r="C16" s="99" t="s">
        <v>74</v>
      </c>
      <c r="D16" s="419"/>
      <c r="E16" s="340">
        <v>2878</v>
      </c>
      <c r="F16" s="340">
        <v>2865</v>
      </c>
      <c r="G16" s="340">
        <v>2908</v>
      </c>
      <c r="H16" s="340">
        <v>2888</v>
      </c>
      <c r="I16" s="340">
        <v>3009</v>
      </c>
      <c r="J16" s="340">
        <v>2960</v>
      </c>
      <c r="K16" s="766">
        <v>248.01</v>
      </c>
      <c r="L16" s="469"/>
      <c r="M16" s="516"/>
      <c r="N16" s="411"/>
      <c r="AD16" s="750" t="str">
        <f t="shared" si="1"/>
        <v>Guarda</v>
      </c>
      <c r="AE16" s="754">
        <f t="shared" si="2"/>
        <v>260.27999999999997</v>
      </c>
      <c r="AF16" s="754">
        <f t="shared" si="3"/>
        <v>257.97000000000003</v>
      </c>
      <c r="AG16" s="754">
        <f t="shared" si="4"/>
        <v>111.88071310663599</v>
      </c>
      <c r="AH16" s="754">
        <f t="shared" si="0"/>
        <v>114.68</v>
      </c>
      <c r="AI16" s="753"/>
      <c r="AJ16" s="753"/>
      <c r="AK16" s="753"/>
      <c r="AL16" s="753"/>
      <c r="AM16" s="750" t="str">
        <f t="shared" si="5"/>
        <v>Guarda</v>
      </c>
      <c r="AN16" s="755">
        <f t="shared" si="6"/>
        <v>111.88071310663599</v>
      </c>
      <c r="AO16" s="755">
        <f t="shared" si="6"/>
        <v>114.68</v>
      </c>
    </row>
    <row r="17" spans="1:41" x14ac:dyDescent="0.2">
      <c r="A17" s="411"/>
      <c r="B17" s="479"/>
      <c r="C17" s="99" t="s">
        <v>76</v>
      </c>
      <c r="D17" s="419"/>
      <c r="E17" s="340">
        <v>1244</v>
      </c>
      <c r="F17" s="340">
        <v>1247</v>
      </c>
      <c r="G17" s="340">
        <v>1238</v>
      </c>
      <c r="H17" s="340">
        <v>1258</v>
      </c>
      <c r="I17" s="340">
        <v>1298</v>
      </c>
      <c r="J17" s="340">
        <v>1302</v>
      </c>
      <c r="K17" s="766">
        <v>260.27999999999997</v>
      </c>
      <c r="L17" s="469"/>
      <c r="M17" s="516"/>
      <c r="N17" s="411"/>
      <c r="AD17" s="750" t="str">
        <f t="shared" si="1"/>
        <v>Leiria</v>
      </c>
      <c r="AE17" s="754">
        <f t="shared" si="2"/>
        <v>244.38</v>
      </c>
      <c r="AF17" s="754">
        <f t="shared" si="3"/>
        <v>257.97000000000003</v>
      </c>
      <c r="AG17" s="754">
        <f t="shared" si="4"/>
        <v>118.357160522098</v>
      </c>
      <c r="AH17" s="754">
        <f t="shared" si="0"/>
        <v>114.68</v>
      </c>
      <c r="AI17" s="753"/>
      <c r="AJ17" s="753"/>
      <c r="AK17" s="753"/>
      <c r="AL17" s="753"/>
      <c r="AM17" s="750" t="str">
        <f t="shared" si="5"/>
        <v>Leiria</v>
      </c>
      <c r="AN17" s="755">
        <f t="shared" si="6"/>
        <v>118.357160522098</v>
      </c>
      <c r="AO17" s="755">
        <f t="shared" si="6"/>
        <v>114.68</v>
      </c>
    </row>
    <row r="18" spans="1:41" x14ac:dyDescent="0.2">
      <c r="A18" s="411"/>
      <c r="B18" s="479"/>
      <c r="C18" s="99" t="s">
        <v>60</v>
      </c>
      <c r="D18" s="419"/>
      <c r="E18" s="340">
        <v>2071</v>
      </c>
      <c r="F18" s="340">
        <v>2070</v>
      </c>
      <c r="G18" s="340">
        <v>2065</v>
      </c>
      <c r="H18" s="340">
        <v>2066</v>
      </c>
      <c r="I18" s="340">
        <v>2086</v>
      </c>
      <c r="J18" s="340">
        <v>2118</v>
      </c>
      <c r="K18" s="766">
        <v>244.38</v>
      </c>
      <c r="L18" s="469"/>
      <c r="M18" s="516"/>
      <c r="N18" s="411"/>
      <c r="AD18" s="750" t="str">
        <f t="shared" si="1"/>
        <v>Lisboa</v>
      </c>
      <c r="AE18" s="754">
        <f t="shared" si="2"/>
        <v>258.19</v>
      </c>
      <c r="AF18" s="754">
        <f t="shared" si="3"/>
        <v>257.97000000000003</v>
      </c>
      <c r="AG18" s="754">
        <f t="shared" si="4"/>
        <v>118.22765343755199</v>
      </c>
      <c r="AH18" s="754">
        <f t="shared" si="0"/>
        <v>114.68</v>
      </c>
      <c r="AI18" s="753"/>
      <c r="AJ18" s="753"/>
      <c r="AK18" s="753"/>
      <c r="AL18" s="753"/>
      <c r="AM18" s="750" t="str">
        <f t="shared" si="5"/>
        <v>Lisboa</v>
      </c>
      <c r="AN18" s="755">
        <f t="shared" si="6"/>
        <v>118.22765343755199</v>
      </c>
      <c r="AO18" s="755">
        <f t="shared" si="6"/>
        <v>114.68</v>
      </c>
    </row>
    <row r="19" spans="1:41" x14ac:dyDescent="0.2">
      <c r="A19" s="411"/>
      <c r="B19" s="479"/>
      <c r="C19" s="99" t="s">
        <v>59</v>
      </c>
      <c r="D19" s="419"/>
      <c r="E19" s="340">
        <v>17054</v>
      </c>
      <c r="F19" s="340">
        <v>16930</v>
      </c>
      <c r="G19" s="340">
        <v>16762</v>
      </c>
      <c r="H19" s="340">
        <v>16507</v>
      </c>
      <c r="I19" s="340">
        <v>16648</v>
      </c>
      <c r="J19" s="340">
        <v>16645</v>
      </c>
      <c r="K19" s="766">
        <v>258.19</v>
      </c>
      <c r="L19" s="469"/>
      <c r="M19" s="516"/>
      <c r="N19" s="411"/>
      <c r="AD19" s="750" t="str">
        <f t="shared" si="1"/>
        <v>Portalegre</v>
      </c>
      <c r="AE19" s="754">
        <f t="shared" si="2"/>
        <v>290.01</v>
      </c>
      <c r="AF19" s="754">
        <f t="shared" si="3"/>
        <v>257.97000000000003</v>
      </c>
      <c r="AG19" s="754">
        <f t="shared" si="4"/>
        <v>112.234350369458</v>
      </c>
      <c r="AH19" s="754">
        <f t="shared" si="0"/>
        <v>114.68</v>
      </c>
      <c r="AI19" s="753"/>
      <c r="AJ19" s="753"/>
      <c r="AK19" s="753"/>
      <c r="AL19" s="753"/>
      <c r="AM19" s="750" t="str">
        <f t="shared" si="5"/>
        <v>Portalegre</v>
      </c>
      <c r="AN19" s="755">
        <f t="shared" si="6"/>
        <v>112.234350369458</v>
      </c>
      <c r="AO19" s="755">
        <f t="shared" si="6"/>
        <v>114.68</v>
      </c>
    </row>
    <row r="20" spans="1:41" x14ac:dyDescent="0.2">
      <c r="A20" s="411"/>
      <c r="B20" s="479"/>
      <c r="C20" s="99" t="s">
        <v>57</v>
      </c>
      <c r="D20" s="419"/>
      <c r="E20" s="340">
        <v>1108</v>
      </c>
      <c r="F20" s="340">
        <v>1117</v>
      </c>
      <c r="G20" s="340">
        <v>1158</v>
      </c>
      <c r="H20" s="340">
        <v>1170</v>
      </c>
      <c r="I20" s="340">
        <v>1208</v>
      </c>
      <c r="J20" s="340">
        <v>1259</v>
      </c>
      <c r="K20" s="766">
        <v>290.01</v>
      </c>
      <c r="L20" s="469"/>
      <c r="M20" s="516"/>
      <c r="N20" s="411"/>
      <c r="AD20" s="750" t="str">
        <f t="shared" si="1"/>
        <v>Porto</v>
      </c>
      <c r="AE20" s="754">
        <f t="shared" si="2"/>
        <v>255</v>
      </c>
      <c r="AF20" s="754">
        <f t="shared" si="3"/>
        <v>257.97000000000003</v>
      </c>
      <c r="AG20" s="754">
        <f t="shared" si="4"/>
        <v>116.212216001036</v>
      </c>
      <c r="AH20" s="754">
        <f t="shared" si="0"/>
        <v>114.68</v>
      </c>
      <c r="AI20" s="753"/>
      <c r="AJ20" s="753"/>
      <c r="AK20" s="753"/>
      <c r="AL20" s="753"/>
      <c r="AM20" s="750" t="str">
        <f t="shared" si="5"/>
        <v>Porto</v>
      </c>
      <c r="AN20" s="755">
        <f t="shared" si="6"/>
        <v>116.212216001036</v>
      </c>
      <c r="AO20" s="755">
        <f t="shared" si="6"/>
        <v>114.68</v>
      </c>
    </row>
    <row r="21" spans="1:41" x14ac:dyDescent="0.2">
      <c r="A21" s="411"/>
      <c r="B21" s="479"/>
      <c r="C21" s="99" t="s">
        <v>63</v>
      </c>
      <c r="D21" s="419"/>
      <c r="E21" s="340">
        <v>27985</v>
      </c>
      <c r="F21" s="340">
        <v>27947</v>
      </c>
      <c r="G21" s="340">
        <v>27907</v>
      </c>
      <c r="H21" s="340">
        <v>27615</v>
      </c>
      <c r="I21" s="340">
        <v>27875</v>
      </c>
      <c r="J21" s="340">
        <v>28172</v>
      </c>
      <c r="K21" s="766">
        <v>255</v>
      </c>
      <c r="L21" s="469"/>
      <c r="M21" s="516"/>
      <c r="N21" s="411"/>
      <c r="AD21" s="750" t="str">
        <f t="shared" si="1"/>
        <v>Santarém</v>
      </c>
      <c r="AE21" s="754">
        <f t="shared" si="2"/>
        <v>259.31</v>
      </c>
      <c r="AF21" s="754">
        <f t="shared" si="3"/>
        <v>257.97000000000003</v>
      </c>
      <c r="AG21" s="754">
        <f t="shared" si="4"/>
        <v>117.884964818946</v>
      </c>
      <c r="AH21" s="754">
        <f t="shared" si="0"/>
        <v>114.68</v>
      </c>
      <c r="AI21" s="753"/>
      <c r="AJ21" s="753"/>
      <c r="AK21" s="753"/>
      <c r="AL21" s="753"/>
      <c r="AM21" s="750" t="str">
        <f t="shared" si="5"/>
        <v>Santarém</v>
      </c>
      <c r="AN21" s="755">
        <f t="shared" si="6"/>
        <v>117.884964818946</v>
      </c>
      <c r="AO21" s="755">
        <f t="shared" si="6"/>
        <v>114.68</v>
      </c>
    </row>
    <row r="22" spans="1:41" x14ac:dyDescent="0.2">
      <c r="A22" s="411"/>
      <c r="B22" s="479"/>
      <c r="C22" s="99" t="s">
        <v>79</v>
      </c>
      <c r="D22" s="419"/>
      <c r="E22" s="340">
        <v>2352</v>
      </c>
      <c r="F22" s="340">
        <v>2353</v>
      </c>
      <c r="G22" s="340">
        <v>2406</v>
      </c>
      <c r="H22" s="340">
        <v>2421</v>
      </c>
      <c r="I22" s="340">
        <v>2562</v>
      </c>
      <c r="J22" s="340">
        <v>2650</v>
      </c>
      <c r="K22" s="766">
        <v>259.31</v>
      </c>
      <c r="L22" s="469"/>
      <c r="M22" s="516"/>
      <c r="N22" s="411"/>
      <c r="AD22" s="750" t="str">
        <f t="shared" si="1"/>
        <v>Setúbal</v>
      </c>
      <c r="AE22" s="754">
        <f t="shared" si="2"/>
        <v>270.85000000000002</v>
      </c>
      <c r="AF22" s="754">
        <f t="shared" si="3"/>
        <v>257.97000000000003</v>
      </c>
      <c r="AG22" s="754">
        <f t="shared" si="4"/>
        <v>121.915568667785</v>
      </c>
      <c r="AH22" s="754">
        <f t="shared" si="0"/>
        <v>114.68</v>
      </c>
      <c r="AI22" s="753"/>
      <c r="AJ22" s="753"/>
      <c r="AK22" s="753"/>
      <c r="AL22" s="753"/>
      <c r="AM22" s="750" t="str">
        <f t="shared" si="5"/>
        <v>Setúbal</v>
      </c>
      <c r="AN22" s="755">
        <f t="shared" si="6"/>
        <v>121.915568667785</v>
      </c>
      <c r="AO22" s="755">
        <f t="shared" si="6"/>
        <v>114.68</v>
      </c>
    </row>
    <row r="23" spans="1:41" x14ac:dyDescent="0.2">
      <c r="A23" s="411"/>
      <c r="B23" s="479"/>
      <c r="C23" s="99" t="s">
        <v>58</v>
      </c>
      <c r="D23" s="419"/>
      <c r="E23" s="340">
        <v>8181</v>
      </c>
      <c r="F23" s="340">
        <v>8122</v>
      </c>
      <c r="G23" s="340">
        <v>8098</v>
      </c>
      <c r="H23" s="340">
        <v>8154</v>
      </c>
      <c r="I23" s="340">
        <v>8293</v>
      </c>
      <c r="J23" s="340">
        <v>8317</v>
      </c>
      <c r="K23" s="766">
        <v>270.85000000000002</v>
      </c>
      <c r="L23" s="469"/>
      <c r="M23" s="516"/>
      <c r="N23" s="411"/>
      <c r="AD23" s="750" t="str">
        <f t="shared" si="1"/>
        <v>Viana do Castelo</v>
      </c>
      <c r="AE23" s="754">
        <f t="shared" si="2"/>
        <v>223.5</v>
      </c>
      <c r="AF23" s="754">
        <f t="shared" si="3"/>
        <v>257.97000000000003</v>
      </c>
      <c r="AG23" s="754">
        <f t="shared" si="4"/>
        <v>120.319403232491</v>
      </c>
      <c r="AH23" s="754">
        <f t="shared" si="0"/>
        <v>114.68</v>
      </c>
      <c r="AI23" s="753"/>
      <c r="AJ23" s="753"/>
      <c r="AK23" s="753"/>
      <c r="AL23" s="753"/>
      <c r="AM23" s="750" t="str">
        <f t="shared" si="5"/>
        <v>Viana do Castelo</v>
      </c>
      <c r="AN23" s="755">
        <f t="shared" si="6"/>
        <v>120.319403232491</v>
      </c>
      <c r="AO23" s="755">
        <f t="shared" si="6"/>
        <v>114.68</v>
      </c>
    </row>
    <row r="24" spans="1:41" x14ac:dyDescent="0.2">
      <c r="A24" s="411"/>
      <c r="B24" s="479"/>
      <c r="C24" s="99" t="s">
        <v>65</v>
      </c>
      <c r="D24" s="419"/>
      <c r="E24" s="340">
        <v>1181</v>
      </c>
      <c r="F24" s="340">
        <v>1187</v>
      </c>
      <c r="G24" s="340">
        <v>1211</v>
      </c>
      <c r="H24" s="340">
        <v>1219</v>
      </c>
      <c r="I24" s="340">
        <v>1275</v>
      </c>
      <c r="J24" s="340">
        <v>1299</v>
      </c>
      <c r="K24" s="766">
        <v>223.5</v>
      </c>
      <c r="L24" s="469"/>
      <c r="M24" s="516"/>
      <c r="N24" s="411"/>
      <c r="AD24" s="750" t="str">
        <f t="shared" si="1"/>
        <v>Vila Real</v>
      </c>
      <c r="AE24" s="754">
        <f t="shared" si="2"/>
        <v>237.5</v>
      </c>
      <c r="AF24" s="754">
        <f t="shared" si="3"/>
        <v>257.97000000000003</v>
      </c>
      <c r="AG24" s="754">
        <f t="shared" si="4"/>
        <v>118.596498594189</v>
      </c>
      <c r="AH24" s="754">
        <f t="shared" si="0"/>
        <v>114.68</v>
      </c>
      <c r="AI24" s="753"/>
      <c r="AJ24" s="753"/>
      <c r="AK24" s="753"/>
      <c r="AL24" s="753"/>
      <c r="AM24" s="750" t="str">
        <f t="shared" si="5"/>
        <v>Vila Real</v>
      </c>
      <c r="AN24" s="755">
        <f t="shared" si="6"/>
        <v>118.596498594189</v>
      </c>
      <c r="AO24" s="755">
        <f t="shared" si="6"/>
        <v>114.68</v>
      </c>
    </row>
    <row r="25" spans="1:41" x14ac:dyDescent="0.2">
      <c r="A25" s="411"/>
      <c r="B25" s="479"/>
      <c r="C25" s="99" t="s">
        <v>67</v>
      </c>
      <c r="D25" s="419"/>
      <c r="E25" s="340">
        <v>2476</v>
      </c>
      <c r="F25" s="340">
        <v>2475</v>
      </c>
      <c r="G25" s="340">
        <v>2517</v>
      </c>
      <c r="H25" s="340">
        <v>2551</v>
      </c>
      <c r="I25" s="340">
        <v>2617</v>
      </c>
      <c r="J25" s="340">
        <v>2664</v>
      </c>
      <c r="K25" s="766">
        <v>237.5</v>
      </c>
      <c r="L25" s="469"/>
      <c r="M25" s="516"/>
      <c r="N25" s="411"/>
      <c r="AD25" s="750" t="str">
        <f t="shared" si="1"/>
        <v>Viseu</v>
      </c>
      <c r="AE25" s="754">
        <f t="shared" si="2"/>
        <v>247.05</v>
      </c>
      <c r="AF25" s="754">
        <f t="shared" si="3"/>
        <v>257.97000000000003</v>
      </c>
      <c r="AG25" s="754">
        <f t="shared" si="4"/>
        <v>114.810663104535</v>
      </c>
      <c r="AH25" s="754">
        <f t="shared" si="0"/>
        <v>114.68</v>
      </c>
      <c r="AI25" s="753"/>
      <c r="AJ25" s="753"/>
      <c r="AK25" s="753"/>
      <c r="AL25" s="753"/>
      <c r="AM25" s="750" t="str">
        <f t="shared" si="5"/>
        <v>Viseu</v>
      </c>
      <c r="AN25" s="755">
        <f t="shared" si="6"/>
        <v>114.810663104535</v>
      </c>
      <c r="AO25" s="755">
        <f t="shared" si="6"/>
        <v>114.68</v>
      </c>
    </row>
    <row r="26" spans="1:41" x14ac:dyDescent="0.2">
      <c r="A26" s="411"/>
      <c r="B26" s="479"/>
      <c r="C26" s="99" t="s">
        <v>77</v>
      </c>
      <c r="D26" s="419"/>
      <c r="E26" s="340">
        <v>3227</v>
      </c>
      <c r="F26" s="340">
        <v>3231</v>
      </c>
      <c r="G26" s="340">
        <v>3197</v>
      </c>
      <c r="H26" s="340">
        <v>3176</v>
      </c>
      <c r="I26" s="340">
        <v>3305</v>
      </c>
      <c r="J26" s="340">
        <v>3394</v>
      </c>
      <c r="K26" s="766">
        <v>247.05</v>
      </c>
      <c r="L26" s="469"/>
      <c r="M26" s="516"/>
      <c r="N26" s="411"/>
      <c r="AD26" s="750" t="str">
        <f t="shared" si="1"/>
        <v>Açores</v>
      </c>
      <c r="AE26" s="754">
        <f t="shared" si="2"/>
        <v>282.64999999999998</v>
      </c>
      <c r="AF26" s="754">
        <f t="shared" si="3"/>
        <v>257.97000000000003</v>
      </c>
      <c r="AG26" s="754">
        <f t="shared" si="4"/>
        <v>85.843420485703106</v>
      </c>
      <c r="AH26" s="754">
        <f t="shared" si="0"/>
        <v>114.68</v>
      </c>
      <c r="AI26" s="753"/>
      <c r="AJ26" s="753"/>
      <c r="AK26" s="753"/>
      <c r="AL26" s="753"/>
      <c r="AM26" s="750" t="str">
        <f t="shared" si="5"/>
        <v>Açores</v>
      </c>
      <c r="AN26" s="755">
        <f t="shared" si="6"/>
        <v>85.843420485703106</v>
      </c>
      <c r="AO26" s="755">
        <f t="shared" si="6"/>
        <v>114.68</v>
      </c>
    </row>
    <row r="27" spans="1:41" x14ac:dyDescent="0.2">
      <c r="A27" s="411"/>
      <c r="B27" s="479"/>
      <c r="C27" s="99" t="s">
        <v>131</v>
      </c>
      <c r="D27" s="419"/>
      <c r="E27" s="340">
        <v>6178</v>
      </c>
      <c r="F27" s="340">
        <v>6179</v>
      </c>
      <c r="G27" s="340">
        <v>6141</v>
      </c>
      <c r="H27" s="340">
        <v>6092</v>
      </c>
      <c r="I27" s="340">
        <v>6141</v>
      </c>
      <c r="J27" s="340">
        <v>6207</v>
      </c>
      <c r="K27" s="766">
        <v>282.64999999999998</v>
      </c>
      <c r="L27" s="469"/>
      <c r="M27" s="516"/>
      <c r="N27" s="411"/>
      <c r="AD27" s="750" t="str">
        <f>+C28</f>
        <v>Madeira</v>
      </c>
      <c r="AE27" s="754">
        <f>+K28</f>
        <v>262.69</v>
      </c>
      <c r="AF27" s="754">
        <f t="shared" si="3"/>
        <v>257.97000000000003</v>
      </c>
      <c r="AG27" s="754">
        <f>+K65</f>
        <v>112.72409421139</v>
      </c>
      <c r="AH27" s="754">
        <f t="shared" si="0"/>
        <v>114.68</v>
      </c>
      <c r="AI27" s="753"/>
      <c r="AJ27" s="753"/>
      <c r="AK27" s="753"/>
      <c r="AL27" s="753"/>
      <c r="AM27" s="750" t="str">
        <f t="shared" si="5"/>
        <v>Madeira</v>
      </c>
      <c r="AN27" s="755">
        <f t="shared" si="6"/>
        <v>112.72409421139</v>
      </c>
      <c r="AO27" s="755">
        <f t="shared" si="6"/>
        <v>114.68</v>
      </c>
    </row>
    <row r="28" spans="1:41" x14ac:dyDescent="0.2">
      <c r="A28" s="411"/>
      <c r="B28" s="479"/>
      <c r="C28" s="99" t="s">
        <v>132</v>
      </c>
      <c r="D28" s="419"/>
      <c r="E28" s="340">
        <v>1790</v>
      </c>
      <c r="F28" s="340">
        <v>1780</v>
      </c>
      <c r="G28" s="340">
        <v>1779</v>
      </c>
      <c r="H28" s="340">
        <v>1740</v>
      </c>
      <c r="I28" s="340">
        <v>1826</v>
      </c>
      <c r="J28" s="340">
        <v>1836</v>
      </c>
      <c r="K28" s="766">
        <v>262.69</v>
      </c>
      <c r="L28" s="469"/>
      <c r="M28" s="516"/>
      <c r="N28" s="411"/>
      <c r="AD28" s="692"/>
      <c r="AE28" s="740"/>
      <c r="AG28" s="740"/>
    </row>
    <row r="29" spans="1:41" ht="3.75" customHeight="1" x14ac:dyDescent="0.2">
      <c r="A29" s="411"/>
      <c r="B29" s="479"/>
      <c r="C29" s="99"/>
      <c r="D29" s="419"/>
      <c r="E29" s="340"/>
      <c r="F29" s="340"/>
      <c r="G29" s="340"/>
      <c r="H29" s="340"/>
      <c r="I29" s="340"/>
      <c r="J29" s="340"/>
      <c r="K29" s="341"/>
      <c r="L29" s="469"/>
      <c r="M29" s="516"/>
      <c r="N29" s="411"/>
      <c r="AD29" s="692"/>
      <c r="AE29" s="740"/>
      <c r="AG29" s="740"/>
    </row>
    <row r="30" spans="1:41" ht="15.75" customHeight="1" x14ac:dyDescent="0.2">
      <c r="A30" s="411"/>
      <c r="B30" s="479"/>
      <c r="C30" s="742"/>
      <c r="D30" s="782" t="s">
        <v>388</v>
      </c>
      <c r="E30" s="742"/>
      <c r="F30" s="742"/>
      <c r="G30" s="1669" t="s">
        <v>626</v>
      </c>
      <c r="H30" s="1669"/>
      <c r="I30" s="1669"/>
      <c r="J30" s="1669"/>
      <c r="K30" s="744"/>
      <c r="L30" s="744"/>
      <c r="M30" s="745"/>
      <c r="N30" s="411"/>
      <c r="AD30" s="692"/>
      <c r="AE30" s="740"/>
      <c r="AG30" s="740"/>
    </row>
    <row r="31" spans="1:41" x14ac:dyDescent="0.2">
      <c r="A31" s="411"/>
      <c r="B31" s="741"/>
      <c r="C31" s="742"/>
      <c r="D31" s="742"/>
      <c r="E31" s="742"/>
      <c r="F31" s="742"/>
      <c r="G31" s="742"/>
      <c r="H31" s="742"/>
      <c r="I31" s="743"/>
      <c r="J31" s="743"/>
      <c r="K31" s="744"/>
      <c r="L31" s="744"/>
      <c r="M31" s="745"/>
      <c r="N31" s="411"/>
    </row>
    <row r="32" spans="1:41" ht="12" customHeight="1" x14ac:dyDescent="0.2">
      <c r="A32" s="411"/>
      <c r="B32" s="479"/>
      <c r="C32" s="742"/>
      <c r="D32" s="742"/>
      <c r="E32" s="742"/>
      <c r="F32" s="742"/>
      <c r="G32" s="742"/>
      <c r="H32" s="742"/>
      <c r="I32" s="743"/>
      <c r="J32" s="743"/>
      <c r="K32" s="744"/>
      <c r="L32" s="744"/>
      <c r="M32" s="745"/>
      <c r="N32" s="411"/>
    </row>
    <row r="33" spans="1:41" ht="12" customHeight="1" x14ac:dyDescent="0.2">
      <c r="A33" s="411"/>
      <c r="B33" s="479"/>
      <c r="C33" s="742"/>
      <c r="D33" s="742"/>
      <c r="E33" s="742"/>
      <c r="F33" s="742"/>
      <c r="G33" s="742"/>
      <c r="H33" s="742"/>
      <c r="I33" s="743"/>
      <c r="J33" s="743"/>
      <c r="K33" s="744"/>
      <c r="L33" s="744"/>
      <c r="M33" s="745"/>
      <c r="N33" s="411"/>
    </row>
    <row r="34" spans="1:41" ht="12" customHeight="1" x14ac:dyDescent="0.2">
      <c r="A34" s="411"/>
      <c r="B34" s="479"/>
      <c r="C34" s="742"/>
      <c r="D34" s="742"/>
      <c r="E34" s="742"/>
      <c r="F34" s="742"/>
      <c r="G34" s="742"/>
      <c r="H34" s="742"/>
      <c r="I34" s="743"/>
      <c r="J34" s="743"/>
      <c r="K34" s="744"/>
      <c r="L34" s="744"/>
      <c r="M34" s="745"/>
      <c r="N34" s="411"/>
    </row>
    <row r="35" spans="1:41" ht="12" customHeight="1" x14ac:dyDescent="0.2">
      <c r="A35" s="411"/>
      <c r="B35" s="479"/>
      <c r="C35" s="742"/>
      <c r="D35" s="742"/>
      <c r="E35" s="742"/>
      <c r="F35" s="742"/>
      <c r="G35" s="742"/>
      <c r="H35" s="742"/>
      <c r="I35" s="743"/>
      <c r="J35" s="743"/>
      <c r="K35" s="744"/>
      <c r="L35" s="744"/>
      <c r="M35" s="745"/>
      <c r="N35" s="411"/>
    </row>
    <row r="36" spans="1:41" ht="27" customHeight="1" x14ac:dyDescent="0.2">
      <c r="A36" s="411"/>
      <c r="B36" s="479"/>
      <c r="C36" s="742"/>
      <c r="D36" s="742"/>
      <c r="E36" s="742"/>
      <c r="F36" s="742"/>
      <c r="G36" s="742"/>
      <c r="H36" s="742"/>
      <c r="I36" s="743"/>
      <c r="J36" s="743"/>
      <c r="K36" s="744"/>
      <c r="L36" s="744"/>
      <c r="M36" s="745"/>
      <c r="N36" s="411"/>
      <c r="AK36" s="441"/>
      <c r="AL36" s="441"/>
      <c r="AM36" s="441"/>
      <c r="AN36" s="441"/>
      <c r="AO36" s="441"/>
    </row>
    <row r="37" spans="1:41" ht="12" customHeight="1" x14ac:dyDescent="0.2">
      <c r="A37" s="411"/>
      <c r="B37" s="479"/>
      <c r="C37" s="742"/>
      <c r="D37" s="742"/>
      <c r="E37" s="742"/>
      <c r="F37" s="742"/>
      <c r="G37" s="742"/>
      <c r="H37" s="742"/>
      <c r="I37" s="743"/>
      <c r="J37" s="743"/>
      <c r="K37" s="744"/>
      <c r="L37" s="744"/>
      <c r="M37" s="745"/>
      <c r="N37" s="411"/>
      <c r="AK37" s="441"/>
      <c r="AL37" s="441"/>
      <c r="AM37" s="441"/>
      <c r="AN37" s="441"/>
      <c r="AO37" s="441"/>
    </row>
    <row r="38" spans="1:41" ht="12" customHeight="1" x14ac:dyDescent="0.2">
      <c r="A38" s="411"/>
      <c r="B38" s="479"/>
      <c r="C38" s="742"/>
      <c r="D38" s="742"/>
      <c r="E38" s="742"/>
      <c r="F38" s="742"/>
      <c r="G38" s="742"/>
      <c r="H38" s="742"/>
      <c r="I38" s="743"/>
      <c r="J38" s="743"/>
      <c r="K38" s="744"/>
      <c r="L38" s="744"/>
      <c r="M38" s="745"/>
      <c r="N38" s="411"/>
      <c r="AK38" s="441"/>
      <c r="AL38" s="441"/>
      <c r="AM38" s="441"/>
      <c r="AN38" s="441"/>
      <c r="AO38" s="441"/>
    </row>
    <row r="39" spans="1:41" ht="12" customHeight="1" x14ac:dyDescent="0.2">
      <c r="A39" s="411"/>
      <c r="B39" s="479"/>
      <c r="C39" s="746"/>
      <c r="D39" s="746"/>
      <c r="E39" s="746"/>
      <c r="F39" s="746"/>
      <c r="G39" s="746"/>
      <c r="H39" s="746"/>
      <c r="I39" s="746"/>
      <c r="J39" s="746"/>
      <c r="K39" s="747"/>
      <c r="L39" s="748"/>
      <c r="M39" s="749"/>
      <c r="N39" s="411"/>
      <c r="AK39" s="441"/>
      <c r="AL39" s="441"/>
      <c r="AM39" s="441"/>
      <c r="AN39" s="441"/>
      <c r="AO39" s="441"/>
    </row>
    <row r="40" spans="1:41" ht="3" customHeight="1" thickBot="1" x14ac:dyDescent="0.25">
      <c r="A40" s="411"/>
      <c r="B40" s="479"/>
      <c r="C40" s="469"/>
      <c r="D40" s="469"/>
      <c r="E40" s="469"/>
      <c r="F40" s="469"/>
      <c r="G40" s="469"/>
      <c r="H40" s="469"/>
      <c r="I40" s="469"/>
      <c r="J40" s="469"/>
      <c r="K40" s="693"/>
      <c r="L40" s="482"/>
      <c r="M40" s="536"/>
      <c r="N40" s="411"/>
      <c r="AK40" s="441"/>
      <c r="AL40" s="441"/>
      <c r="AM40" s="441"/>
      <c r="AN40" s="441"/>
      <c r="AO40" s="441"/>
    </row>
    <row r="41" spans="1:41" ht="13.5" customHeight="1" thickBot="1" x14ac:dyDescent="0.25">
      <c r="A41" s="411"/>
      <c r="B41" s="479"/>
      <c r="C41" s="1664" t="s">
        <v>314</v>
      </c>
      <c r="D41" s="1665"/>
      <c r="E41" s="1665"/>
      <c r="F41" s="1665"/>
      <c r="G41" s="1665"/>
      <c r="H41" s="1665"/>
      <c r="I41" s="1665"/>
      <c r="J41" s="1665"/>
      <c r="K41" s="1665"/>
      <c r="L41" s="1666"/>
      <c r="M41" s="536"/>
      <c r="N41" s="411"/>
      <c r="AK41" s="441"/>
      <c r="AL41" s="441"/>
      <c r="AM41" s="441"/>
      <c r="AN41" s="441"/>
      <c r="AO41" s="441"/>
    </row>
    <row r="42" spans="1:41" s="411" customFormat="1" ht="6.75" customHeight="1" x14ac:dyDescent="0.2">
      <c r="B42" s="479"/>
      <c r="C42" s="1559" t="s">
        <v>134</v>
      </c>
      <c r="D42" s="1559"/>
      <c r="E42" s="694"/>
      <c r="F42" s="694"/>
      <c r="G42" s="694"/>
      <c r="H42" s="694"/>
      <c r="I42" s="694"/>
      <c r="J42" s="694"/>
      <c r="K42" s="695"/>
      <c r="L42" s="695"/>
      <c r="M42" s="53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41"/>
      <c r="AL42" s="441"/>
      <c r="AM42" s="441"/>
      <c r="AN42" s="441"/>
      <c r="AO42" s="441"/>
    </row>
    <row r="43" spans="1:41" ht="10.5" customHeight="1" x14ac:dyDescent="0.2">
      <c r="A43" s="411"/>
      <c r="B43" s="479"/>
      <c r="C43" s="1559"/>
      <c r="D43" s="1559"/>
      <c r="E43" s="1277">
        <v>2015</v>
      </c>
      <c r="F43" s="1672">
        <v>2016</v>
      </c>
      <c r="G43" s="1673"/>
      <c r="H43" s="1673"/>
      <c r="I43" s="1673"/>
      <c r="J43" s="1673"/>
      <c r="K43" s="1667" t="str">
        <f xml:space="preserve"> CONCATENATE("valor médio de ",J7,F6)</f>
        <v>valor médio de mai.2016</v>
      </c>
      <c r="L43" s="429"/>
      <c r="M43" s="421"/>
      <c r="N43" s="411"/>
      <c r="AK43" s="441"/>
      <c r="AL43" s="441"/>
      <c r="AM43" s="441"/>
      <c r="AN43" s="441"/>
      <c r="AO43" s="441"/>
    </row>
    <row r="44" spans="1:41" ht="15" customHeight="1" x14ac:dyDescent="0.2">
      <c r="A44" s="411"/>
      <c r="B44" s="479"/>
      <c r="C44" s="426"/>
      <c r="D44" s="426"/>
      <c r="E44" s="761" t="str">
        <f t="shared" ref="E44:J44" si="7">+E7</f>
        <v>dez.</v>
      </c>
      <c r="F44" s="761" t="str">
        <f t="shared" si="7"/>
        <v>jan.</v>
      </c>
      <c r="G44" s="761" t="str">
        <f t="shared" si="7"/>
        <v>fev.</v>
      </c>
      <c r="H44" s="761" t="str">
        <f t="shared" si="7"/>
        <v>mar.</v>
      </c>
      <c r="I44" s="761" t="str">
        <f t="shared" si="7"/>
        <v>abr.</v>
      </c>
      <c r="J44" s="761" t="str">
        <f t="shared" si="7"/>
        <v>mai.</v>
      </c>
      <c r="K44" s="1668" t="e">
        <f xml:space="preserve"> CONCATENATE("valor médio de ",#REF!,#REF!)</f>
        <v>#REF!</v>
      </c>
      <c r="L44" s="429"/>
      <c r="M44" s="536"/>
      <c r="N44" s="411"/>
      <c r="AK44" s="441"/>
      <c r="AL44" s="441"/>
      <c r="AM44" s="441"/>
      <c r="AN44" s="441"/>
      <c r="AO44" s="441"/>
    </row>
    <row r="45" spans="1:41" s="434" customFormat="1" ht="13.5" customHeight="1" x14ac:dyDescent="0.2">
      <c r="A45" s="431"/>
      <c r="B45" s="696"/>
      <c r="C45" s="684" t="s">
        <v>68</v>
      </c>
      <c r="D45" s="503"/>
      <c r="E45" s="388">
        <v>208299</v>
      </c>
      <c r="F45" s="388">
        <v>207088</v>
      </c>
      <c r="G45" s="388">
        <v>206291</v>
      </c>
      <c r="H45" s="388">
        <v>205305</v>
      </c>
      <c r="I45" s="388">
        <v>210033</v>
      </c>
      <c r="J45" s="388">
        <v>212772</v>
      </c>
      <c r="K45" s="783">
        <v>114.68</v>
      </c>
      <c r="L45" s="343"/>
      <c r="M45" s="697"/>
      <c r="N45" s="431"/>
      <c r="O45" s="800"/>
      <c r="P45" s="799"/>
      <c r="Q45" s="800"/>
      <c r="R45" s="800"/>
      <c r="S45" s="416"/>
      <c r="T45" s="416"/>
      <c r="U45" s="416"/>
      <c r="V45" s="416"/>
      <c r="W45" s="416"/>
      <c r="X45" s="416"/>
      <c r="Y45" s="416"/>
      <c r="Z45" s="416"/>
      <c r="AA45" s="416"/>
      <c r="AB45" s="416"/>
      <c r="AC45" s="416"/>
      <c r="AD45" s="416"/>
      <c r="AE45" s="416"/>
      <c r="AF45" s="416"/>
      <c r="AG45" s="416"/>
      <c r="AH45" s="416"/>
      <c r="AI45" s="416"/>
      <c r="AJ45" s="416"/>
      <c r="AK45" s="441"/>
      <c r="AL45" s="441"/>
      <c r="AM45" s="441"/>
      <c r="AN45" s="762"/>
      <c r="AO45" s="762"/>
    </row>
    <row r="46" spans="1:41" ht="15" customHeight="1" x14ac:dyDescent="0.2">
      <c r="A46" s="411"/>
      <c r="B46" s="479"/>
      <c r="C46" s="99" t="s">
        <v>62</v>
      </c>
      <c r="D46" s="419"/>
      <c r="E46" s="340">
        <v>10426</v>
      </c>
      <c r="F46" s="340">
        <v>10245</v>
      </c>
      <c r="G46" s="340">
        <v>10291</v>
      </c>
      <c r="H46" s="340">
        <v>9936</v>
      </c>
      <c r="I46" s="340">
        <v>10418</v>
      </c>
      <c r="J46" s="340">
        <v>10571</v>
      </c>
      <c r="K46" s="767">
        <v>121.133078080903</v>
      </c>
      <c r="L46" s="343"/>
      <c r="M46" s="536"/>
      <c r="N46" s="411"/>
      <c r="AK46" s="441"/>
      <c r="AL46" s="441"/>
      <c r="AM46" s="441"/>
      <c r="AN46" s="441"/>
      <c r="AO46" s="441"/>
    </row>
    <row r="47" spans="1:41" ht="11.65" customHeight="1" x14ac:dyDescent="0.2">
      <c r="A47" s="411"/>
      <c r="B47" s="479"/>
      <c r="C47" s="99" t="s">
        <v>55</v>
      </c>
      <c r="D47" s="419"/>
      <c r="E47" s="340">
        <v>4367</v>
      </c>
      <c r="F47" s="340">
        <v>4344</v>
      </c>
      <c r="G47" s="340">
        <v>4360</v>
      </c>
      <c r="H47" s="340">
        <v>4442</v>
      </c>
      <c r="I47" s="340">
        <v>4626</v>
      </c>
      <c r="J47" s="340">
        <v>4645</v>
      </c>
      <c r="K47" s="767">
        <v>114.20261940140099</v>
      </c>
      <c r="L47" s="343"/>
      <c r="M47" s="536"/>
      <c r="N47" s="411"/>
      <c r="AK47" s="441"/>
      <c r="AL47" s="441"/>
      <c r="AM47" s="441"/>
      <c r="AN47" s="441"/>
      <c r="AO47" s="441"/>
    </row>
    <row r="48" spans="1:41" ht="11.65" customHeight="1" x14ac:dyDescent="0.2">
      <c r="A48" s="411"/>
      <c r="B48" s="479"/>
      <c r="C48" s="99" t="s">
        <v>64</v>
      </c>
      <c r="D48" s="419"/>
      <c r="E48" s="340">
        <v>6689</v>
      </c>
      <c r="F48" s="340">
        <v>6580</v>
      </c>
      <c r="G48" s="340">
        <v>6432</v>
      </c>
      <c r="H48" s="340">
        <v>6353</v>
      </c>
      <c r="I48" s="340">
        <v>6519</v>
      </c>
      <c r="J48" s="340">
        <v>6596</v>
      </c>
      <c r="K48" s="767">
        <v>118.741077039275</v>
      </c>
      <c r="L48" s="343"/>
      <c r="M48" s="536"/>
      <c r="N48" s="411"/>
      <c r="AK48" s="441"/>
      <c r="AL48" s="441"/>
      <c r="AM48" s="441"/>
      <c r="AN48" s="441"/>
      <c r="AO48" s="441"/>
    </row>
    <row r="49" spans="1:41" ht="11.65" customHeight="1" x14ac:dyDescent="0.2">
      <c r="A49" s="411"/>
      <c r="B49" s="479"/>
      <c r="C49" s="99" t="s">
        <v>66</v>
      </c>
      <c r="D49" s="419"/>
      <c r="E49" s="340">
        <v>1650</v>
      </c>
      <c r="F49" s="340">
        <v>1647</v>
      </c>
      <c r="G49" s="340">
        <v>1625</v>
      </c>
      <c r="H49" s="340">
        <v>1660</v>
      </c>
      <c r="I49" s="340">
        <v>1848</v>
      </c>
      <c r="J49" s="340">
        <v>1903</v>
      </c>
      <c r="K49" s="767">
        <v>120.50766614338001</v>
      </c>
      <c r="L49" s="698"/>
      <c r="M49" s="411"/>
      <c r="N49" s="411"/>
      <c r="AK49" s="441"/>
      <c r="AL49" s="441"/>
      <c r="AM49" s="441"/>
      <c r="AN49" s="441"/>
      <c r="AO49" s="441"/>
    </row>
    <row r="50" spans="1:41" ht="11.65" customHeight="1" x14ac:dyDescent="0.2">
      <c r="A50" s="411"/>
      <c r="B50" s="479"/>
      <c r="C50" s="99" t="s">
        <v>75</v>
      </c>
      <c r="D50" s="419"/>
      <c r="E50" s="340">
        <v>3292</v>
      </c>
      <c r="F50" s="340">
        <v>3270</v>
      </c>
      <c r="G50" s="340">
        <v>3319</v>
      </c>
      <c r="H50" s="340">
        <v>3344</v>
      </c>
      <c r="I50" s="340">
        <v>3366</v>
      </c>
      <c r="J50" s="340">
        <v>3358</v>
      </c>
      <c r="K50" s="767">
        <v>116.003039838337</v>
      </c>
      <c r="L50" s="698"/>
      <c r="M50" s="411"/>
      <c r="N50" s="411"/>
      <c r="AK50" s="441"/>
      <c r="AL50" s="441"/>
      <c r="AM50" s="441"/>
      <c r="AN50" s="441"/>
      <c r="AO50" s="441"/>
    </row>
    <row r="51" spans="1:41" ht="11.65" customHeight="1" x14ac:dyDescent="0.2">
      <c r="A51" s="411"/>
      <c r="B51" s="479"/>
      <c r="C51" s="99" t="s">
        <v>61</v>
      </c>
      <c r="D51" s="419"/>
      <c r="E51" s="340">
        <v>6243</v>
      </c>
      <c r="F51" s="340">
        <v>6169</v>
      </c>
      <c r="G51" s="340">
        <v>6114</v>
      </c>
      <c r="H51" s="340">
        <v>6144</v>
      </c>
      <c r="I51" s="340">
        <v>6357</v>
      </c>
      <c r="J51" s="340">
        <v>6474</v>
      </c>
      <c r="K51" s="767">
        <v>125.63655310006099</v>
      </c>
      <c r="L51" s="698"/>
      <c r="M51" s="411"/>
      <c r="N51" s="411"/>
      <c r="AK51" s="441"/>
      <c r="AL51" s="441"/>
      <c r="AM51" s="441"/>
      <c r="AN51" s="441"/>
      <c r="AO51" s="441"/>
    </row>
    <row r="52" spans="1:41" ht="11.65" customHeight="1" x14ac:dyDescent="0.2">
      <c r="A52" s="411"/>
      <c r="B52" s="479"/>
      <c r="C52" s="99" t="s">
        <v>56</v>
      </c>
      <c r="D52" s="419"/>
      <c r="E52" s="340">
        <v>3322</v>
      </c>
      <c r="F52" s="340">
        <v>3302</v>
      </c>
      <c r="G52" s="340">
        <v>3422</v>
      </c>
      <c r="H52" s="340">
        <v>3432</v>
      </c>
      <c r="I52" s="340">
        <v>3596</v>
      </c>
      <c r="J52" s="340">
        <v>3681</v>
      </c>
      <c r="K52" s="767">
        <v>110.26054725039999</v>
      </c>
      <c r="L52" s="698"/>
      <c r="M52" s="411"/>
      <c r="N52" s="411"/>
    </row>
    <row r="53" spans="1:41" ht="11.65" customHeight="1" x14ac:dyDescent="0.2">
      <c r="A53" s="411"/>
      <c r="B53" s="479"/>
      <c r="C53" s="99" t="s">
        <v>74</v>
      </c>
      <c r="D53" s="419"/>
      <c r="E53" s="340">
        <v>5844</v>
      </c>
      <c r="F53" s="340">
        <v>5790</v>
      </c>
      <c r="G53" s="340">
        <v>5879</v>
      </c>
      <c r="H53" s="340">
        <v>5885</v>
      </c>
      <c r="I53" s="340">
        <v>6063</v>
      </c>
      <c r="J53" s="340">
        <v>6119</v>
      </c>
      <c r="K53" s="767">
        <v>118.28625483870999</v>
      </c>
      <c r="L53" s="698"/>
      <c r="M53" s="411"/>
      <c r="N53" s="411"/>
    </row>
    <row r="54" spans="1:41" ht="11.65" customHeight="1" x14ac:dyDescent="0.2">
      <c r="A54" s="411"/>
      <c r="B54" s="479"/>
      <c r="C54" s="99" t="s">
        <v>76</v>
      </c>
      <c r="D54" s="419"/>
      <c r="E54" s="340">
        <v>2733</v>
      </c>
      <c r="F54" s="340">
        <v>2735</v>
      </c>
      <c r="G54" s="340">
        <v>2712</v>
      </c>
      <c r="H54" s="340">
        <v>2766</v>
      </c>
      <c r="I54" s="340">
        <v>2901</v>
      </c>
      <c r="J54" s="340">
        <v>2935</v>
      </c>
      <c r="K54" s="767">
        <v>111.88071310663599</v>
      </c>
      <c r="L54" s="698"/>
      <c r="M54" s="411"/>
      <c r="N54" s="411"/>
    </row>
    <row r="55" spans="1:41" ht="11.65" customHeight="1" x14ac:dyDescent="0.2">
      <c r="A55" s="411"/>
      <c r="B55" s="479"/>
      <c r="C55" s="99" t="s">
        <v>60</v>
      </c>
      <c r="D55" s="419"/>
      <c r="E55" s="340">
        <v>4210</v>
      </c>
      <c r="F55" s="340">
        <v>4200</v>
      </c>
      <c r="G55" s="340">
        <v>4227</v>
      </c>
      <c r="H55" s="340">
        <v>4184</v>
      </c>
      <c r="I55" s="340">
        <v>4220</v>
      </c>
      <c r="J55" s="340">
        <v>4324</v>
      </c>
      <c r="K55" s="767">
        <v>118.357160522098</v>
      </c>
      <c r="L55" s="698"/>
      <c r="M55" s="411"/>
      <c r="N55" s="411"/>
    </row>
    <row r="56" spans="1:41" ht="11.65" customHeight="1" x14ac:dyDescent="0.2">
      <c r="A56" s="411"/>
      <c r="B56" s="479"/>
      <c r="C56" s="99" t="s">
        <v>59</v>
      </c>
      <c r="D56" s="419"/>
      <c r="E56" s="340">
        <v>36811</v>
      </c>
      <c r="F56" s="340">
        <v>36519</v>
      </c>
      <c r="G56" s="340">
        <v>36033</v>
      </c>
      <c r="H56" s="340">
        <v>35494</v>
      </c>
      <c r="I56" s="340">
        <v>35875</v>
      </c>
      <c r="J56" s="340">
        <v>35981</v>
      </c>
      <c r="K56" s="767">
        <v>118.22765343755199</v>
      </c>
      <c r="L56" s="698"/>
      <c r="M56" s="411"/>
      <c r="N56" s="411"/>
    </row>
    <row r="57" spans="1:41" ht="11.65" customHeight="1" x14ac:dyDescent="0.2">
      <c r="A57" s="411"/>
      <c r="B57" s="479"/>
      <c r="C57" s="99" t="s">
        <v>57</v>
      </c>
      <c r="D57" s="419"/>
      <c r="E57" s="340">
        <v>2691</v>
      </c>
      <c r="F57" s="340">
        <v>2758</v>
      </c>
      <c r="G57" s="340">
        <v>2818</v>
      </c>
      <c r="H57" s="340">
        <v>2952</v>
      </c>
      <c r="I57" s="340">
        <v>3034</v>
      </c>
      <c r="J57" s="340">
        <v>3086</v>
      </c>
      <c r="K57" s="767">
        <v>112.234350369458</v>
      </c>
      <c r="L57" s="698"/>
      <c r="M57" s="411"/>
      <c r="N57" s="411"/>
    </row>
    <row r="58" spans="1:41" ht="11.65" customHeight="1" x14ac:dyDescent="0.2">
      <c r="A58" s="411"/>
      <c r="B58" s="479"/>
      <c r="C58" s="99" t="s">
        <v>63</v>
      </c>
      <c r="D58" s="419"/>
      <c r="E58" s="340">
        <v>61261</v>
      </c>
      <c r="F58" s="340">
        <v>61008</v>
      </c>
      <c r="G58" s="340">
        <v>60846</v>
      </c>
      <c r="H58" s="340">
        <v>60125</v>
      </c>
      <c r="I58" s="340">
        <v>60810</v>
      </c>
      <c r="J58" s="340">
        <v>61602</v>
      </c>
      <c r="K58" s="767">
        <v>116.212216001036</v>
      </c>
      <c r="L58" s="698"/>
      <c r="M58" s="411"/>
      <c r="N58" s="411"/>
    </row>
    <row r="59" spans="1:41" ht="11.65" customHeight="1" x14ac:dyDescent="0.2">
      <c r="A59" s="411"/>
      <c r="B59" s="479"/>
      <c r="C59" s="99" t="s">
        <v>79</v>
      </c>
      <c r="D59" s="419"/>
      <c r="E59" s="340">
        <v>5220</v>
      </c>
      <c r="F59" s="340">
        <v>5213</v>
      </c>
      <c r="G59" s="340">
        <v>5296</v>
      </c>
      <c r="H59" s="340">
        <v>5324</v>
      </c>
      <c r="I59" s="340">
        <v>5591</v>
      </c>
      <c r="J59" s="340">
        <v>5750</v>
      </c>
      <c r="K59" s="767">
        <v>117.884964818946</v>
      </c>
      <c r="L59" s="698"/>
      <c r="M59" s="411"/>
      <c r="N59" s="411"/>
    </row>
    <row r="60" spans="1:41" ht="11.65" customHeight="1" x14ac:dyDescent="0.2">
      <c r="A60" s="411"/>
      <c r="B60" s="479"/>
      <c r="C60" s="99" t="s">
        <v>58</v>
      </c>
      <c r="D60" s="419"/>
      <c r="E60" s="340">
        <v>17802</v>
      </c>
      <c r="F60" s="340">
        <v>17653</v>
      </c>
      <c r="G60" s="340">
        <v>17628</v>
      </c>
      <c r="H60" s="340">
        <v>17808</v>
      </c>
      <c r="I60" s="340">
        <v>18206</v>
      </c>
      <c r="J60" s="340">
        <v>18377</v>
      </c>
      <c r="K60" s="767">
        <v>121.915568667785</v>
      </c>
      <c r="L60" s="698"/>
      <c r="M60" s="411"/>
      <c r="N60" s="411"/>
    </row>
    <row r="61" spans="1:41" ht="11.65" customHeight="1" x14ac:dyDescent="0.2">
      <c r="A61" s="411"/>
      <c r="B61" s="479"/>
      <c r="C61" s="99" t="s">
        <v>65</v>
      </c>
      <c r="D61" s="419"/>
      <c r="E61" s="340">
        <v>2133</v>
      </c>
      <c r="F61" s="340">
        <v>2130</v>
      </c>
      <c r="G61" s="340">
        <v>2183</v>
      </c>
      <c r="H61" s="340">
        <v>2210</v>
      </c>
      <c r="I61" s="340">
        <v>2326</v>
      </c>
      <c r="J61" s="340">
        <v>2385</v>
      </c>
      <c r="K61" s="767">
        <v>120.319403232491</v>
      </c>
      <c r="L61" s="698"/>
      <c r="M61" s="411"/>
      <c r="N61" s="411"/>
    </row>
    <row r="62" spans="1:41" ht="11.65" customHeight="1" x14ac:dyDescent="0.2">
      <c r="A62" s="411"/>
      <c r="B62" s="479"/>
      <c r="C62" s="99" t="s">
        <v>67</v>
      </c>
      <c r="D62" s="419"/>
      <c r="E62" s="340">
        <v>4899</v>
      </c>
      <c r="F62" s="340">
        <v>4896</v>
      </c>
      <c r="G62" s="340">
        <v>4937</v>
      </c>
      <c r="H62" s="340">
        <v>5008</v>
      </c>
      <c r="I62" s="340">
        <v>5168</v>
      </c>
      <c r="J62" s="340">
        <v>5289</v>
      </c>
      <c r="K62" s="767">
        <v>118.596498594189</v>
      </c>
      <c r="L62" s="698"/>
      <c r="M62" s="411"/>
      <c r="N62" s="411"/>
    </row>
    <row r="63" spans="1:41" ht="11.65" customHeight="1" x14ac:dyDescent="0.2">
      <c r="A63" s="411"/>
      <c r="B63" s="479"/>
      <c r="C63" s="99" t="s">
        <v>77</v>
      </c>
      <c r="D63" s="419"/>
      <c r="E63" s="340">
        <v>6837</v>
      </c>
      <c r="F63" s="340">
        <v>6834</v>
      </c>
      <c r="G63" s="340">
        <v>6723</v>
      </c>
      <c r="H63" s="340">
        <v>6727</v>
      </c>
      <c r="I63" s="340">
        <v>7012</v>
      </c>
      <c r="J63" s="340">
        <v>7254</v>
      </c>
      <c r="K63" s="767">
        <v>114.810663104535</v>
      </c>
      <c r="L63" s="698"/>
      <c r="M63" s="411"/>
      <c r="N63" s="411"/>
    </row>
    <row r="64" spans="1:41" ht="11.25" customHeight="1" x14ac:dyDescent="0.2">
      <c r="A64" s="411"/>
      <c r="B64" s="479"/>
      <c r="C64" s="99" t="s">
        <v>131</v>
      </c>
      <c r="D64" s="419"/>
      <c r="E64" s="340">
        <v>17717</v>
      </c>
      <c r="F64" s="340">
        <v>17695</v>
      </c>
      <c r="G64" s="340">
        <v>17378</v>
      </c>
      <c r="H64" s="340">
        <v>17530</v>
      </c>
      <c r="I64" s="340">
        <v>17894</v>
      </c>
      <c r="J64" s="340">
        <v>18207</v>
      </c>
      <c r="K64" s="767">
        <v>85.843420485703106</v>
      </c>
      <c r="L64" s="698"/>
      <c r="M64" s="411"/>
      <c r="N64" s="411"/>
    </row>
    <row r="65" spans="1:15" ht="11.65" customHeight="1" x14ac:dyDescent="0.2">
      <c r="A65" s="411"/>
      <c r="B65" s="479"/>
      <c r="C65" s="99" t="s">
        <v>132</v>
      </c>
      <c r="D65" s="419"/>
      <c r="E65" s="340">
        <v>4152</v>
      </c>
      <c r="F65" s="340">
        <v>4100</v>
      </c>
      <c r="G65" s="340">
        <v>4068</v>
      </c>
      <c r="H65" s="340">
        <v>3981</v>
      </c>
      <c r="I65" s="340">
        <v>4203</v>
      </c>
      <c r="J65" s="340">
        <v>4235</v>
      </c>
      <c r="K65" s="767">
        <v>112.72409421139</v>
      </c>
      <c r="L65" s="698"/>
      <c r="M65" s="411"/>
      <c r="N65" s="411"/>
    </row>
    <row r="66" spans="1:15" s="701" customFormat="1" ht="7.5" customHeight="1" x14ac:dyDescent="0.15">
      <c r="A66" s="699"/>
      <c r="B66" s="700"/>
      <c r="C66" s="1670" t="s">
        <v>627</v>
      </c>
      <c r="D66" s="1670"/>
      <c r="E66" s="1670"/>
      <c r="F66" s="1670"/>
      <c r="G66" s="1670"/>
      <c r="H66" s="1670"/>
      <c r="I66" s="1670"/>
      <c r="J66" s="1670"/>
      <c r="K66" s="1671"/>
      <c r="L66" s="1671"/>
      <c r="M66" s="1671"/>
      <c r="N66" s="1671"/>
      <c r="O66" s="1671"/>
    </row>
    <row r="67" spans="1:15" ht="13.5" customHeight="1" x14ac:dyDescent="0.2">
      <c r="A67" s="411"/>
      <c r="B67" s="700"/>
      <c r="C67" s="484" t="s">
        <v>443</v>
      </c>
      <c r="D67" s="419"/>
      <c r="E67" s="702"/>
      <c r="F67" s="702"/>
      <c r="G67" s="702"/>
      <c r="H67" s="702"/>
      <c r="I67" s="460" t="s">
        <v>135</v>
      </c>
      <c r="J67" s="593"/>
      <c r="K67" s="593"/>
      <c r="L67" s="593"/>
      <c r="M67" s="536"/>
      <c r="N67" s="411"/>
    </row>
    <row r="68" spans="1:15" ht="9" customHeight="1" x14ac:dyDescent="0.2">
      <c r="A68" s="411"/>
      <c r="B68" s="703"/>
      <c r="C68" s="704" t="s">
        <v>243</v>
      </c>
      <c r="D68" s="419"/>
      <c r="E68" s="702"/>
      <c r="F68" s="702"/>
      <c r="G68" s="702"/>
      <c r="H68" s="702"/>
      <c r="I68" s="705"/>
      <c r="J68" s="593"/>
      <c r="K68" s="593"/>
      <c r="L68" s="593"/>
      <c r="M68" s="536"/>
      <c r="N68" s="411"/>
    </row>
    <row r="69" spans="1:15" ht="13.5" customHeight="1" x14ac:dyDescent="0.2">
      <c r="A69" s="411"/>
      <c r="B69" s="706">
        <v>18</v>
      </c>
      <c r="C69" s="1663">
        <v>42522</v>
      </c>
      <c r="D69" s="1663"/>
      <c r="E69" s="1663"/>
      <c r="F69" s="1663"/>
      <c r="G69" s="421"/>
      <c r="H69" s="421"/>
      <c r="I69" s="421"/>
      <c r="J69" s="421"/>
      <c r="K69" s="421"/>
      <c r="L69" s="421"/>
      <c r="M69" s="421"/>
      <c r="N69" s="421"/>
    </row>
  </sheetData>
  <mergeCells count="14">
    <mergeCell ref="L1:M1"/>
    <mergeCell ref="B2:D2"/>
    <mergeCell ref="C4:L4"/>
    <mergeCell ref="C5:D6"/>
    <mergeCell ref="K6:K7"/>
    <mergeCell ref="F6:J6"/>
    <mergeCell ref="C69:F69"/>
    <mergeCell ref="C41:L41"/>
    <mergeCell ref="C42:D43"/>
    <mergeCell ref="K43:K44"/>
    <mergeCell ref="G30:J30"/>
    <mergeCell ref="C66:J66"/>
    <mergeCell ref="K66:O66"/>
    <mergeCell ref="F43:J43"/>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6" customWidth="1"/>
    <col min="2" max="2" width="2.5703125" style="416" customWidth="1"/>
    <col min="3" max="3" width="1.140625" style="416" customWidth="1"/>
    <col min="4" max="4" width="25.85546875" style="416" customWidth="1"/>
    <col min="5" max="10" width="7.5703125" style="427" customWidth="1"/>
    <col min="11" max="11" width="7.5703125" style="462" customWidth="1"/>
    <col min="12" max="12" width="7.5703125" style="427" customWidth="1"/>
    <col min="13" max="13" width="7.5703125" style="462" customWidth="1"/>
    <col min="14" max="14" width="2.5703125" style="416" customWidth="1"/>
    <col min="15" max="15" width="1" style="416" customWidth="1"/>
    <col min="16" max="16384" width="9.140625" style="416"/>
  </cols>
  <sheetData>
    <row r="1" spans="1:15" ht="13.5" customHeight="1" x14ac:dyDescent="0.2">
      <c r="A1" s="411"/>
      <c r="B1" s="1557" t="s">
        <v>338</v>
      </c>
      <c r="C1" s="1557"/>
      <c r="D1" s="1557"/>
      <c r="E1" s="413"/>
      <c r="F1" s="413"/>
      <c r="G1" s="413"/>
      <c r="H1" s="413"/>
      <c r="I1" s="413"/>
      <c r="J1" s="414"/>
      <c r="K1" s="708"/>
      <c r="L1" s="708"/>
      <c r="M1" s="708"/>
      <c r="N1" s="415"/>
      <c r="O1" s="411"/>
    </row>
    <row r="2" spans="1:15" ht="6" customHeight="1" x14ac:dyDescent="0.2">
      <c r="A2" s="411"/>
      <c r="B2" s="1687"/>
      <c r="C2" s="1687"/>
      <c r="D2" s="1687"/>
      <c r="E2" s="417"/>
      <c r="F2" s="418"/>
      <c r="G2" s="418"/>
      <c r="H2" s="418"/>
      <c r="I2" s="418"/>
      <c r="J2" s="418"/>
      <c r="K2" s="419"/>
      <c r="L2" s="418"/>
      <c r="M2" s="419"/>
      <c r="N2" s="420"/>
      <c r="O2" s="411"/>
    </row>
    <row r="3" spans="1:15" ht="13.5" customHeight="1" thickBot="1" x14ac:dyDescent="0.25">
      <c r="A3" s="411"/>
      <c r="B3" s="421"/>
      <c r="C3" s="421"/>
      <c r="D3" s="421"/>
      <c r="E3" s="418"/>
      <c r="F3" s="418"/>
      <c r="G3" s="418"/>
      <c r="H3" s="418"/>
      <c r="I3" s="418" t="s">
        <v>34</v>
      </c>
      <c r="J3" s="418"/>
      <c r="K3" s="588"/>
      <c r="L3" s="418"/>
      <c r="M3" s="588" t="s">
        <v>73</v>
      </c>
      <c r="N3" s="422"/>
      <c r="O3" s="411"/>
    </row>
    <row r="4" spans="1:15" s="425" customFormat="1" ht="13.5" customHeight="1" thickBot="1" x14ac:dyDescent="0.25">
      <c r="A4" s="423"/>
      <c r="B4" s="424"/>
      <c r="C4" s="1688" t="s">
        <v>0</v>
      </c>
      <c r="D4" s="1689"/>
      <c r="E4" s="1689"/>
      <c r="F4" s="1689"/>
      <c r="G4" s="1689"/>
      <c r="H4" s="1689"/>
      <c r="I4" s="1689"/>
      <c r="J4" s="1689"/>
      <c r="K4" s="1689"/>
      <c r="L4" s="1689"/>
      <c r="M4" s="1690"/>
      <c r="N4" s="422"/>
      <c r="O4" s="411"/>
    </row>
    <row r="5" spans="1:15" ht="4.5" customHeight="1" x14ac:dyDescent="0.2">
      <c r="A5" s="411"/>
      <c r="B5" s="421"/>
      <c r="C5" s="1559" t="s">
        <v>78</v>
      </c>
      <c r="D5" s="1559"/>
      <c r="F5" s="885"/>
      <c r="G5" s="885"/>
      <c r="H5" s="885"/>
      <c r="I5" s="428"/>
      <c r="J5" s="428"/>
      <c r="K5" s="428"/>
      <c r="L5" s="428"/>
      <c r="M5" s="428"/>
      <c r="N5" s="422"/>
      <c r="O5" s="411"/>
    </row>
    <row r="6" spans="1:15" ht="12" customHeight="1" x14ac:dyDescent="0.2">
      <c r="A6" s="411"/>
      <c r="B6" s="421"/>
      <c r="C6" s="1559"/>
      <c r="D6" s="1559"/>
      <c r="E6" s="1561">
        <v>2015</v>
      </c>
      <c r="F6" s="1561"/>
      <c r="G6" s="1561"/>
      <c r="H6" s="1561"/>
      <c r="I6" s="1691">
        <v>2016</v>
      </c>
      <c r="J6" s="1561"/>
      <c r="K6" s="1561"/>
      <c r="L6" s="1561"/>
      <c r="M6" s="1561"/>
      <c r="N6" s="422"/>
      <c r="O6" s="411"/>
    </row>
    <row r="7" spans="1:15" s="425" customFormat="1" ht="12.75" customHeight="1" x14ac:dyDescent="0.2">
      <c r="A7" s="423"/>
      <c r="B7" s="424"/>
      <c r="C7" s="430"/>
      <c r="D7" s="430"/>
      <c r="E7" s="768" t="s">
        <v>97</v>
      </c>
      <c r="F7" s="856" t="s">
        <v>96</v>
      </c>
      <c r="G7" s="768" t="s">
        <v>95</v>
      </c>
      <c r="H7" s="856" t="s">
        <v>94</v>
      </c>
      <c r="I7" s="855" t="s">
        <v>93</v>
      </c>
      <c r="J7" s="856" t="s">
        <v>104</v>
      </c>
      <c r="K7" s="856" t="s">
        <v>103</v>
      </c>
      <c r="L7" s="856" t="s">
        <v>102</v>
      </c>
      <c r="M7" s="855" t="s">
        <v>101</v>
      </c>
      <c r="N7" s="422"/>
      <c r="O7" s="411"/>
    </row>
    <row r="8" spans="1:15" s="434" customFormat="1" ht="13.5" customHeight="1" x14ac:dyDescent="0.2">
      <c r="A8" s="431"/>
      <c r="B8" s="432"/>
      <c r="C8" s="1679" t="s">
        <v>136</v>
      </c>
      <c r="D8" s="1679"/>
      <c r="E8" s="433"/>
      <c r="F8" s="433"/>
      <c r="G8" s="433"/>
      <c r="H8" s="433"/>
      <c r="I8" s="433"/>
      <c r="J8" s="433"/>
      <c r="K8" s="433"/>
      <c r="L8" s="433"/>
      <c r="M8" s="433"/>
      <c r="N8" s="422"/>
      <c r="O8" s="411"/>
    </row>
    <row r="9" spans="1:15" ht="11.25" customHeight="1" x14ac:dyDescent="0.2">
      <c r="A9" s="411"/>
      <c r="B9" s="421"/>
      <c r="C9" s="99" t="s">
        <v>137</v>
      </c>
      <c r="D9" s="435"/>
      <c r="E9" s="86">
        <v>252457</v>
      </c>
      <c r="F9" s="86">
        <v>251605</v>
      </c>
      <c r="G9" s="86">
        <v>251003</v>
      </c>
      <c r="H9" s="86">
        <v>250629</v>
      </c>
      <c r="I9" s="86">
        <v>249346</v>
      </c>
      <c r="J9" s="86">
        <v>248349</v>
      </c>
      <c r="K9" s="86">
        <v>247273</v>
      </c>
      <c r="L9" s="86">
        <v>246661</v>
      </c>
      <c r="M9" s="86">
        <v>245880</v>
      </c>
      <c r="N9" s="422"/>
      <c r="O9" s="411"/>
    </row>
    <row r="10" spans="1:15" ht="11.25" customHeight="1" x14ac:dyDescent="0.2">
      <c r="A10" s="411"/>
      <c r="B10" s="421"/>
      <c r="C10" s="99"/>
      <c r="D10" s="436" t="s">
        <v>72</v>
      </c>
      <c r="E10" s="437">
        <v>132303</v>
      </c>
      <c r="F10" s="437">
        <v>131907</v>
      </c>
      <c r="G10" s="437">
        <v>131626</v>
      </c>
      <c r="H10" s="437">
        <v>131387</v>
      </c>
      <c r="I10" s="437">
        <v>130867</v>
      </c>
      <c r="J10" s="437">
        <v>130388</v>
      </c>
      <c r="K10" s="437">
        <v>129843</v>
      </c>
      <c r="L10" s="437">
        <v>129540</v>
      </c>
      <c r="M10" s="437">
        <v>129126</v>
      </c>
      <c r="N10" s="422"/>
      <c r="O10" s="411"/>
    </row>
    <row r="11" spans="1:15" ht="11.25" customHeight="1" x14ac:dyDescent="0.2">
      <c r="A11" s="411"/>
      <c r="B11" s="421"/>
      <c r="C11" s="99"/>
      <c r="D11" s="436" t="s">
        <v>71</v>
      </c>
      <c r="E11" s="437">
        <v>120154</v>
      </c>
      <c r="F11" s="437">
        <v>119698</v>
      </c>
      <c r="G11" s="437">
        <v>119377</v>
      </c>
      <c r="H11" s="437">
        <v>119242</v>
      </c>
      <c r="I11" s="437">
        <v>118479</v>
      </c>
      <c r="J11" s="437">
        <v>117961</v>
      </c>
      <c r="K11" s="437">
        <v>117430</v>
      </c>
      <c r="L11" s="437">
        <v>117121</v>
      </c>
      <c r="M11" s="437">
        <v>116754</v>
      </c>
      <c r="N11" s="422"/>
      <c r="O11" s="411"/>
    </row>
    <row r="12" spans="1:15" ht="11.25" customHeight="1" x14ac:dyDescent="0.2">
      <c r="A12" s="411"/>
      <c r="B12" s="421"/>
      <c r="C12" s="99" t="s">
        <v>138</v>
      </c>
      <c r="D12" s="435"/>
      <c r="E12" s="86">
        <v>2011393</v>
      </c>
      <c r="F12" s="86">
        <v>2013554</v>
      </c>
      <c r="G12" s="86">
        <v>2016329</v>
      </c>
      <c r="H12" s="86">
        <v>2020252</v>
      </c>
      <c r="I12" s="86">
        <v>2023745</v>
      </c>
      <c r="J12" s="86">
        <v>2022894</v>
      </c>
      <c r="K12" s="86">
        <v>2023118</v>
      </c>
      <c r="L12" s="86">
        <v>2025234</v>
      </c>
      <c r="M12" s="86">
        <v>2026352</v>
      </c>
      <c r="N12" s="422"/>
      <c r="O12" s="411"/>
    </row>
    <row r="13" spans="1:15" ht="11.25" customHeight="1" x14ac:dyDescent="0.2">
      <c r="A13" s="411"/>
      <c r="B13" s="421"/>
      <c r="C13" s="99"/>
      <c r="D13" s="436" t="s">
        <v>72</v>
      </c>
      <c r="E13" s="437">
        <v>946780</v>
      </c>
      <c r="F13" s="437">
        <v>947957</v>
      </c>
      <c r="G13" s="437">
        <v>949465</v>
      </c>
      <c r="H13" s="437">
        <v>951620</v>
      </c>
      <c r="I13" s="437">
        <v>953407</v>
      </c>
      <c r="J13" s="437">
        <v>953057</v>
      </c>
      <c r="K13" s="437">
        <v>953516</v>
      </c>
      <c r="L13" s="437">
        <v>954615</v>
      </c>
      <c r="M13" s="437">
        <v>955222</v>
      </c>
      <c r="N13" s="422"/>
      <c r="O13" s="411"/>
    </row>
    <row r="14" spans="1:15" ht="11.25" customHeight="1" x14ac:dyDescent="0.2">
      <c r="A14" s="411"/>
      <c r="B14" s="421"/>
      <c r="C14" s="99"/>
      <c r="D14" s="436" t="s">
        <v>71</v>
      </c>
      <c r="E14" s="437">
        <v>1064613</v>
      </c>
      <c r="F14" s="437">
        <v>1065597</v>
      </c>
      <c r="G14" s="437">
        <v>1066864</v>
      </c>
      <c r="H14" s="437">
        <v>1068632</v>
      </c>
      <c r="I14" s="437">
        <v>1070338</v>
      </c>
      <c r="J14" s="437">
        <v>1069837</v>
      </c>
      <c r="K14" s="437">
        <v>1069602</v>
      </c>
      <c r="L14" s="437">
        <v>1070619</v>
      </c>
      <c r="M14" s="437">
        <v>1071130</v>
      </c>
      <c r="N14" s="422"/>
      <c r="O14" s="411"/>
    </row>
    <row r="15" spans="1:15" ht="11.25" customHeight="1" x14ac:dyDescent="0.2">
      <c r="A15" s="411"/>
      <c r="B15" s="421"/>
      <c r="C15" s="99" t="s">
        <v>139</v>
      </c>
      <c r="D15" s="435"/>
      <c r="E15" s="86">
        <v>715402</v>
      </c>
      <c r="F15" s="86">
        <v>716287</v>
      </c>
      <c r="G15" s="86">
        <v>717436</v>
      </c>
      <c r="H15" s="86">
        <v>718345</v>
      </c>
      <c r="I15" s="86">
        <v>719259</v>
      </c>
      <c r="J15" s="86">
        <v>719438</v>
      </c>
      <c r="K15" s="86">
        <v>717305</v>
      </c>
      <c r="L15" s="86">
        <v>718478</v>
      </c>
      <c r="M15" s="86">
        <v>719062</v>
      </c>
      <c r="N15" s="422"/>
      <c r="O15" s="411"/>
    </row>
    <row r="16" spans="1:15" ht="11.25" customHeight="1" x14ac:dyDescent="0.2">
      <c r="A16" s="411"/>
      <c r="B16" s="421"/>
      <c r="C16" s="99"/>
      <c r="D16" s="436" t="s">
        <v>72</v>
      </c>
      <c r="E16" s="437">
        <v>130986</v>
      </c>
      <c r="F16" s="437">
        <v>131443</v>
      </c>
      <c r="G16" s="437">
        <v>131987</v>
      </c>
      <c r="H16" s="437">
        <v>132389</v>
      </c>
      <c r="I16" s="437">
        <v>132797</v>
      </c>
      <c r="J16" s="437">
        <v>132955</v>
      </c>
      <c r="K16" s="437">
        <v>132156</v>
      </c>
      <c r="L16" s="437">
        <v>132694</v>
      </c>
      <c r="M16" s="437">
        <v>133014</v>
      </c>
      <c r="N16" s="422"/>
      <c r="O16" s="411"/>
    </row>
    <row r="17" spans="1:15" ht="11.25" customHeight="1" x14ac:dyDescent="0.2">
      <c r="A17" s="411"/>
      <c r="B17" s="421"/>
      <c r="C17" s="99"/>
      <c r="D17" s="436" t="s">
        <v>71</v>
      </c>
      <c r="E17" s="437">
        <v>584416</v>
      </c>
      <c r="F17" s="437">
        <v>584844</v>
      </c>
      <c r="G17" s="437">
        <v>585449</v>
      </c>
      <c r="H17" s="437">
        <v>585956</v>
      </c>
      <c r="I17" s="437">
        <v>586462</v>
      </c>
      <c r="J17" s="437">
        <v>586483</v>
      </c>
      <c r="K17" s="437">
        <v>585149</v>
      </c>
      <c r="L17" s="437">
        <v>585784</v>
      </c>
      <c r="M17" s="437">
        <v>586048</v>
      </c>
      <c r="N17" s="422"/>
      <c r="O17" s="411"/>
    </row>
    <row r="18" spans="1:15" ht="9.75" customHeight="1" x14ac:dyDescent="0.2">
      <c r="A18" s="411"/>
      <c r="B18" s="421"/>
      <c r="C18" s="1682" t="s">
        <v>628</v>
      </c>
      <c r="D18" s="1682"/>
      <c r="E18" s="1682"/>
      <c r="F18" s="1682"/>
      <c r="G18" s="1682"/>
      <c r="H18" s="1682"/>
      <c r="I18" s="1682"/>
      <c r="J18" s="1682"/>
      <c r="K18" s="1682"/>
      <c r="L18" s="1682"/>
      <c r="M18" s="1682"/>
      <c r="N18" s="422"/>
      <c r="O18" s="89"/>
    </row>
    <row r="19" spans="1:15" ht="9" customHeight="1" thickBot="1" x14ac:dyDescent="0.25">
      <c r="A19" s="411"/>
      <c r="B19" s="421"/>
      <c r="C19" s="710"/>
      <c r="D19" s="710"/>
      <c r="E19" s="710"/>
      <c r="F19" s="710"/>
      <c r="G19" s="710"/>
      <c r="H19" s="710"/>
      <c r="I19" s="710"/>
      <c r="J19" s="710"/>
      <c r="K19" s="710"/>
      <c r="L19" s="710"/>
      <c r="M19" s="710"/>
      <c r="N19" s="422"/>
      <c r="O19" s="89"/>
    </row>
    <row r="20" spans="1:15" ht="15" customHeight="1" thickBot="1" x14ac:dyDescent="0.25">
      <c r="A20" s="411"/>
      <c r="B20" s="421"/>
      <c r="C20" s="1664" t="s">
        <v>313</v>
      </c>
      <c r="D20" s="1665"/>
      <c r="E20" s="1665"/>
      <c r="F20" s="1665"/>
      <c r="G20" s="1665"/>
      <c r="H20" s="1665"/>
      <c r="I20" s="1665"/>
      <c r="J20" s="1665"/>
      <c r="K20" s="1665"/>
      <c r="L20" s="1665"/>
      <c r="M20" s="1666"/>
      <c r="N20" s="422"/>
      <c r="O20" s="411"/>
    </row>
    <row r="21" spans="1:15" ht="9.75" customHeight="1" x14ac:dyDescent="0.2">
      <c r="A21" s="411"/>
      <c r="B21" s="421"/>
      <c r="C21" s="90" t="s">
        <v>78</v>
      </c>
      <c r="D21" s="419"/>
      <c r="E21" s="438"/>
      <c r="F21" s="438"/>
      <c r="G21" s="438"/>
      <c r="H21" s="438"/>
      <c r="I21" s="438"/>
      <c r="J21" s="438"/>
      <c r="K21" s="438"/>
      <c r="L21" s="438"/>
      <c r="M21" s="438"/>
      <c r="N21" s="422"/>
      <c r="O21" s="411"/>
    </row>
    <row r="22" spans="1:15" ht="13.5" customHeight="1" x14ac:dyDescent="0.2">
      <c r="A22" s="411"/>
      <c r="B22" s="421"/>
      <c r="C22" s="1679" t="s">
        <v>140</v>
      </c>
      <c r="D22" s="1679"/>
      <c r="E22" s="416"/>
      <c r="F22" s="433"/>
      <c r="G22" s="433"/>
      <c r="H22" s="433"/>
      <c r="I22" s="433"/>
      <c r="J22" s="433"/>
      <c r="K22" s="433"/>
      <c r="L22" s="433"/>
      <c r="M22" s="433"/>
      <c r="N22" s="422"/>
      <c r="O22" s="411"/>
    </row>
    <row r="23" spans="1:15" s="425" customFormat="1" ht="11.25" customHeight="1" x14ac:dyDescent="0.2">
      <c r="A23" s="423"/>
      <c r="B23" s="424"/>
      <c r="C23" s="91" t="s">
        <v>141</v>
      </c>
      <c r="D23" s="583"/>
      <c r="E23" s="87">
        <v>1127695</v>
      </c>
      <c r="F23" s="87">
        <v>1134221</v>
      </c>
      <c r="G23" s="87">
        <v>1136526</v>
      </c>
      <c r="H23" s="87">
        <v>1133518</v>
      </c>
      <c r="I23" s="87">
        <v>1095177</v>
      </c>
      <c r="J23" s="87">
        <v>1101043</v>
      </c>
      <c r="K23" s="87">
        <v>1106895</v>
      </c>
      <c r="L23" s="87">
        <v>1109624</v>
      </c>
      <c r="M23" s="87">
        <v>1110149</v>
      </c>
      <c r="N23" s="422"/>
      <c r="O23" s="423"/>
    </row>
    <row r="24" spans="1:15" ht="11.25" customHeight="1" x14ac:dyDescent="0.2">
      <c r="A24" s="411"/>
      <c r="B24" s="421"/>
      <c r="C24" s="1683" t="s">
        <v>353</v>
      </c>
      <c r="D24" s="1683"/>
      <c r="E24" s="87">
        <v>80384</v>
      </c>
      <c r="F24" s="87">
        <v>80990</v>
      </c>
      <c r="G24" s="87">
        <v>81982</v>
      </c>
      <c r="H24" s="87">
        <v>82527</v>
      </c>
      <c r="I24" s="87">
        <v>79938</v>
      </c>
      <c r="J24" s="87">
        <v>80610</v>
      </c>
      <c r="K24" s="87">
        <v>81196</v>
      </c>
      <c r="L24" s="87">
        <v>81458</v>
      </c>
      <c r="M24" s="87">
        <v>81534</v>
      </c>
      <c r="N24" s="439"/>
      <c r="O24" s="411"/>
    </row>
    <row r="25" spans="1:15" ht="11.25" customHeight="1" x14ac:dyDescent="0.2">
      <c r="A25" s="411"/>
      <c r="B25" s="421"/>
      <c r="C25" s="1686" t="s">
        <v>142</v>
      </c>
      <c r="D25" s="1686"/>
      <c r="E25" s="87">
        <v>1348</v>
      </c>
      <c r="F25" s="87">
        <v>1400</v>
      </c>
      <c r="G25" s="87">
        <v>1628</v>
      </c>
      <c r="H25" s="87">
        <v>2063</v>
      </c>
      <c r="I25" s="87">
        <v>3895</v>
      </c>
      <c r="J25" s="87">
        <v>4152</v>
      </c>
      <c r="K25" s="87">
        <v>5491</v>
      </c>
      <c r="L25" s="87">
        <v>5479</v>
      </c>
      <c r="M25" s="87">
        <v>5755</v>
      </c>
      <c r="N25" s="422"/>
      <c r="O25" s="441"/>
    </row>
    <row r="26" spans="1:15" ht="11.25" customHeight="1" x14ac:dyDescent="0.2">
      <c r="A26" s="411"/>
      <c r="B26" s="421"/>
      <c r="C26" s="1683" t="s">
        <v>143</v>
      </c>
      <c r="D26" s="1683"/>
      <c r="E26" s="92">
        <v>13296</v>
      </c>
      <c r="F26" s="92">
        <v>13287</v>
      </c>
      <c r="G26" s="92">
        <v>13302</v>
      </c>
      <c r="H26" s="92">
        <v>13286</v>
      </c>
      <c r="I26" s="92">
        <v>13270</v>
      </c>
      <c r="J26" s="92">
        <v>13247</v>
      </c>
      <c r="K26" s="92">
        <v>13234</v>
      </c>
      <c r="L26" s="92">
        <v>13203</v>
      </c>
      <c r="M26" s="92">
        <v>13175</v>
      </c>
      <c r="N26" s="422"/>
      <c r="O26" s="411"/>
    </row>
    <row r="27" spans="1:15" ht="11.25" customHeight="1" x14ac:dyDescent="0.2">
      <c r="A27" s="411"/>
      <c r="B27" s="421"/>
      <c r="C27" s="1683" t="s">
        <v>354</v>
      </c>
      <c r="D27" s="1683"/>
      <c r="E27" s="87">
        <v>12530</v>
      </c>
      <c r="F27" s="87">
        <v>12510</v>
      </c>
      <c r="G27" s="87">
        <v>12528</v>
      </c>
      <c r="H27" s="87">
        <v>12519</v>
      </c>
      <c r="I27" s="87">
        <v>12443</v>
      </c>
      <c r="J27" s="87">
        <v>12434</v>
      </c>
      <c r="K27" s="87">
        <v>12395</v>
      </c>
      <c r="L27" s="87">
        <v>12348</v>
      </c>
      <c r="M27" s="87">
        <v>12258</v>
      </c>
      <c r="N27" s="422"/>
      <c r="O27" s="411"/>
    </row>
    <row r="28" spans="1:15" s="446" customFormat="1" ht="9.75" customHeight="1" x14ac:dyDescent="0.2">
      <c r="A28" s="442"/>
      <c r="B28" s="443"/>
      <c r="C28" s="1682" t="s">
        <v>629</v>
      </c>
      <c r="D28" s="1682"/>
      <c r="E28" s="1682"/>
      <c r="F28" s="1682"/>
      <c r="G28" s="1682"/>
      <c r="H28" s="1682"/>
      <c r="I28" s="1682"/>
      <c r="J28" s="1682"/>
      <c r="K28" s="1682"/>
      <c r="L28" s="1682"/>
      <c r="M28" s="1682"/>
      <c r="N28" s="444"/>
      <c r="O28" s="445"/>
    </row>
    <row r="29" spans="1:15" ht="9" customHeight="1" thickBot="1" x14ac:dyDescent="0.25">
      <c r="A29" s="411"/>
      <c r="B29" s="421"/>
      <c r="C29" s="421"/>
      <c r="D29" s="421"/>
      <c r="E29" s="418"/>
      <c r="F29" s="418"/>
      <c r="G29" s="418"/>
      <c r="H29" s="418"/>
      <c r="I29" s="418"/>
      <c r="J29" s="418"/>
      <c r="K29" s="419"/>
      <c r="L29" s="418"/>
      <c r="M29" s="419"/>
      <c r="N29" s="422"/>
      <c r="O29" s="447"/>
    </row>
    <row r="30" spans="1:15" ht="13.5" customHeight="1" thickBot="1" x14ac:dyDescent="0.25">
      <c r="A30" s="411"/>
      <c r="B30" s="421"/>
      <c r="C30" s="1664" t="s">
        <v>1</v>
      </c>
      <c r="D30" s="1665"/>
      <c r="E30" s="1665"/>
      <c r="F30" s="1665"/>
      <c r="G30" s="1665"/>
      <c r="H30" s="1665"/>
      <c r="I30" s="1665"/>
      <c r="J30" s="1665"/>
      <c r="K30" s="1665"/>
      <c r="L30" s="1665"/>
      <c r="M30" s="1666"/>
      <c r="N30" s="422"/>
      <c r="O30" s="411"/>
    </row>
    <row r="31" spans="1:15" ht="9.75" customHeight="1" x14ac:dyDescent="0.2">
      <c r="A31" s="411"/>
      <c r="B31" s="421"/>
      <c r="C31" s="90" t="s">
        <v>78</v>
      </c>
      <c r="D31" s="419"/>
      <c r="E31" s="448"/>
      <c r="F31" s="448"/>
      <c r="G31" s="448"/>
      <c r="H31" s="448"/>
      <c r="I31" s="448"/>
      <c r="J31" s="448"/>
      <c r="K31" s="448"/>
      <c r="L31" s="448"/>
      <c r="M31" s="448"/>
      <c r="N31" s="422"/>
      <c r="O31" s="411"/>
    </row>
    <row r="32" spans="1:15" s="453" customFormat="1" ht="13.5" customHeight="1" x14ac:dyDescent="0.2">
      <c r="A32" s="449"/>
      <c r="B32" s="450"/>
      <c r="C32" s="1684" t="s">
        <v>333</v>
      </c>
      <c r="D32" s="1684"/>
      <c r="E32" s="451">
        <v>267578</v>
      </c>
      <c r="F32" s="451">
        <v>251331</v>
      </c>
      <c r="G32" s="451">
        <v>250555</v>
      </c>
      <c r="H32" s="451">
        <v>261004</v>
      </c>
      <c r="I32" s="451">
        <v>262148</v>
      </c>
      <c r="J32" s="451">
        <v>257228</v>
      </c>
      <c r="K32" s="451">
        <v>251016</v>
      </c>
      <c r="L32" s="451">
        <v>243321</v>
      </c>
      <c r="M32" s="451">
        <v>233870</v>
      </c>
      <c r="N32" s="452"/>
      <c r="O32" s="449"/>
    </row>
    <row r="33" spans="1:15" s="453" customFormat="1" ht="15" customHeight="1" x14ac:dyDescent="0.2">
      <c r="A33" s="449"/>
      <c r="B33" s="450"/>
      <c r="C33" s="711" t="s">
        <v>332</v>
      </c>
      <c r="D33" s="711"/>
      <c r="E33" s="87"/>
      <c r="F33" s="87"/>
      <c r="G33" s="87"/>
      <c r="H33" s="87"/>
      <c r="I33" s="87"/>
      <c r="J33" s="87"/>
      <c r="K33" s="87"/>
      <c r="L33" s="87"/>
      <c r="M33" s="87"/>
      <c r="N33" s="452"/>
      <c r="O33" s="449"/>
    </row>
    <row r="34" spans="1:15" s="425" customFormat="1" ht="12.75" customHeight="1" x14ac:dyDescent="0.2">
      <c r="A34" s="423"/>
      <c r="B34" s="424"/>
      <c r="C34" s="1685" t="s">
        <v>144</v>
      </c>
      <c r="D34" s="1685"/>
      <c r="E34" s="87">
        <v>212884</v>
      </c>
      <c r="F34" s="87">
        <v>198506</v>
      </c>
      <c r="G34" s="87">
        <v>197397</v>
      </c>
      <c r="H34" s="87">
        <v>204370</v>
      </c>
      <c r="I34" s="87">
        <v>206097</v>
      </c>
      <c r="J34" s="87">
        <v>200693</v>
      </c>
      <c r="K34" s="87">
        <v>194972</v>
      </c>
      <c r="L34" s="87">
        <v>189019</v>
      </c>
      <c r="M34" s="87">
        <v>182539</v>
      </c>
      <c r="N34" s="454"/>
      <c r="O34" s="423"/>
    </row>
    <row r="35" spans="1:15" s="425" customFormat="1" ht="23.25" customHeight="1" x14ac:dyDescent="0.2">
      <c r="A35" s="423"/>
      <c r="B35" s="424"/>
      <c r="C35" s="1685" t="s">
        <v>145</v>
      </c>
      <c r="D35" s="1685"/>
      <c r="E35" s="87">
        <v>10648</v>
      </c>
      <c r="F35" s="87">
        <v>9976</v>
      </c>
      <c r="G35" s="87">
        <v>10611</v>
      </c>
      <c r="H35" s="87">
        <v>13132</v>
      </c>
      <c r="I35" s="87">
        <v>13573</v>
      </c>
      <c r="J35" s="87">
        <v>14087</v>
      </c>
      <c r="K35" s="87">
        <v>13772</v>
      </c>
      <c r="L35" s="87">
        <v>12417</v>
      </c>
      <c r="M35" s="87">
        <v>10874</v>
      </c>
      <c r="N35" s="454"/>
      <c r="O35" s="423"/>
    </row>
    <row r="36" spans="1:15" s="425" customFormat="1" ht="21.75" customHeight="1" x14ac:dyDescent="0.2">
      <c r="A36" s="423"/>
      <c r="B36" s="424"/>
      <c r="C36" s="1685" t="s">
        <v>147</v>
      </c>
      <c r="D36" s="1685"/>
      <c r="E36" s="87">
        <v>44015</v>
      </c>
      <c r="F36" s="87">
        <v>42814</v>
      </c>
      <c r="G36" s="87">
        <v>42510</v>
      </c>
      <c r="H36" s="87">
        <v>43473</v>
      </c>
      <c r="I36" s="87">
        <v>42451</v>
      </c>
      <c r="J36" s="87">
        <v>42420</v>
      </c>
      <c r="K36" s="87">
        <v>42244</v>
      </c>
      <c r="L36" s="87">
        <v>41859</v>
      </c>
      <c r="M36" s="87">
        <v>40425</v>
      </c>
      <c r="N36" s="454"/>
      <c r="O36" s="423"/>
    </row>
    <row r="37" spans="1:15" s="425" customFormat="1" ht="20.25" customHeight="1" x14ac:dyDescent="0.2">
      <c r="A37" s="423"/>
      <c r="B37" s="424"/>
      <c r="C37" s="1685" t="s">
        <v>148</v>
      </c>
      <c r="D37" s="1685"/>
      <c r="E37" s="87">
        <v>31</v>
      </c>
      <c r="F37" s="87">
        <v>35</v>
      </c>
      <c r="G37" s="87">
        <v>37</v>
      </c>
      <c r="H37" s="87">
        <v>29</v>
      </c>
      <c r="I37" s="87">
        <v>27</v>
      </c>
      <c r="J37" s="87">
        <v>28</v>
      </c>
      <c r="K37" s="87">
        <v>28</v>
      </c>
      <c r="L37" s="87">
        <v>26</v>
      </c>
      <c r="M37" s="87">
        <v>32</v>
      </c>
      <c r="N37" s="454"/>
      <c r="O37" s="423"/>
    </row>
    <row r="38" spans="1:15" ht="15" customHeight="1" x14ac:dyDescent="0.2">
      <c r="A38" s="411"/>
      <c r="B38" s="421"/>
      <c r="C38" s="1684" t="s">
        <v>346</v>
      </c>
      <c r="D38" s="1684"/>
      <c r="E38" s="451"/>
      <c r="F38" s="451"/>
      <c r="G38" s="451"/>
      <c r="H38" s="451"/>
      <c r="I38" s="451"/>
      <c r="J38" s="451"/>
      <c r="K38" s="451"/>
      <c r="L38" s="451"/>
      <c r="M38" s="451"/>
      <c r="N38" s="422"/>
      <c r="O38" s="411"/>
    </row>
    <row r="39" spans="1:15" ht="10.5" customHeight="1" x14ac:dyDescent="0.2">
      <c r="A39" s="411"/>
      <c r="B39" s="421"/>
      <c r="C39" s="99" t="s">
        <v>62</v>
      </c>
      <c r="D39" s="145"/>
      <c r="E39" s="455">
        <v>16866</v>
      </c>
      <c r="F39" s="455">
        <v>15907</v>
      </c>
      <c r="G39" s="455">
        <v>15334</v>
      </c>
      <c r="H39" s="455">
        <v>15384</v>
      </c>
      <c r="I39" s="455">
        <v>15122</v>
      </c>
      <c r="J39" s="455">
        <v>14725</v>
      </c>
      <c r="K39" s="455">
        <v>14495</v>
      </c>
      <c r="L39" s="455">
        <v>14593</v>
      </c>
      <c r="M39" s="455">
        <v>14014</v>
      </c>
      <c r="N39" s="422"/>
      <c r="O39" s="411">
        <v>24716</v>
      </c>
    </row>
    <row r="40" spans="1:15" ht="10.5" customHeight="1" x14ac:dyDescent="0.2">
      <c r="A40" s="411"/>
      <c r="B40" s="421"/>
      <c r="C40" s="99" t="s">
        <v>55</v>
      </c>
      <c r="D40" s="145"/>
      <c r="E40" s="455">
        <v>3611</v>
      </c>
      <c r="F40" s="455">
        <v>3411</v>
      </c>
      <c r="G40" s="455">
        <v>3518</v>
      </c>
      <c r="H40" s="455">
        <v>3684</v>
      </c>
      <c r="I40" s="455">
        <v>3806</v>
      </c>
      <c r="J40" s="455">
        <v>3816</v>
      </c>
      <c r="K40" s="455">
        <v>3830</v>
      </c>
      <c r="L40" s="455">
        <v>3767</v>
      </c>
      <c r="M40" s="455">
        <v>3458</v>
      </c>
      <c r="N40" s="422"/>
      <c r="O40" s="411">
        <v>5505</v>
      </c>
    </row>
    <row r="41" spans="1:15" ht="10.5" customHeight="1" x14ac:dyDescent="0.2">
      <c r="A41" s="411"/>
      <c r="B41" s="421"/>
      <c r="C41" s="99" t="s">
        <v>64</v>
      </c>
      <c r="D41" s="145"/>
      <c r="E41" s="455">
        <v>21897</v>
      </c>
      <c r="F41" s="455">
        <v>20474</v>
      </c>
      <c r="G41" s="455">
        <v>20031</v>
      </c>
      <c r="H41" s="455">
        <v>20126</v>
      </c>
      <c r="I41" s="455">
        <v>20131</v>
      </c>
      <c r="J41" s="455">
        <v>19457</v>
      </c>
      <c r="K41" s="455">
        <v>19089</v>
      </c>
      <c r="L41" s="455">
        <v>18663</v>
      </c>
      <c r="M41" s="455">
        <v>18077</v>
      </c>
      <c r="N41" s="422"/>
      <c r="O41" s="411">
        <v>35834</v>
      </c>
    </row>
    <row r="42" spans="1:15" ht="10.5" customHeight="1" x14ac:dyDescent="0.2">
      <c r="A42" s="411"/>
      <c r="B42" s="421"/>
      <c r="C42" s="99" t="s">
        <v>66</v>
      </c>
      <c r="D42" s="145"/>
      <c r="E42" s="455">
        <v>2566</v>
      </c>
      <c r="F42" s="455">
        <v>2298</v>
      </c>
      <c r="G42" s="455">
        <v>2257</v>
      </c>
      <c r="H42" s="455">
        <v>2330</v>
      </c>
      <c r="I42" s="455">
        <v>2329</v>
      </c>
      <c r="J42" s="455">
        <v>2293</v>
      </c>
      <c r="K42" s="455">
        <v>2309</v>
      </c>
      <c r="L42" s="455">
        <v>2244</v>
      </c>
      <c r="M42" s="455">
        <v>2212</v>
      </c>
      <c r="N42" s="422"/>
      <c r="O42" s="411">
        <v>3304</v>
      </c>
    </row>
    <row r="43" spans="1:15" ht="10.5" customHeight="1" x14ac:dyDescent="0.2">
      <c r="A43" s="411"/>
      <c r="B43" s="421"/>
      <c r="C43" s="99" t="s">
        <v>75</v>
      </c>
      <c r="D43" s="145"/>
      <c r="E43" s="455">
        <v>4168</v>
      </c>
      <c r="F43" s="455">
        <v>3837</v>
      </c>
      <c r="G43" s="455">
        <v>3855</v>
      </c>
      <c r="H43" s="455">
        <v>3862</v>
      </c>
      <c r="I43" s="455">
        <v>3937</v>
      </c>
      <c r="J43" s="455">
        <v>3848</v>
      </c>
      <c r="K43" s="455">
        <v>3752</v>
      </c>
      <c r="L43" s="455">
        <v>3678</v>
      </c>
      <c r="M43" s="455">
        <v>3618</v>
      </c>
      <c r="N43" s="422"/>
      <c r="O43" s="411">
        <v>6334</v>
      </c>
    </row>
    <row r="44" spans="1:15" ht="10.5" customHeight="1" x14ac:dyDescent="0.2">
      <c r="A44" s="411"/>
      <c r="B44" s="421"/>
      <c r="C44" s="99" t="s">
        <v>61</v>
      </c>
      <c r="D44" s="145"/>
      <c r="E44" s="455">
        <v>8851</v>
      </c>
      <c r="F44" s="455">
        <v>8210</v>
      </c>
      <c r="G44" s="455">
        <v>8240</v>
      </c>
      <c r="H44" s="455">
        <v>8474</v>
      </c>
      <c r="I44" s="455">
        <v>8399</v>
      </c>
      <c r="J44" s="455">
        <v>8355</v>
      </c>
      <c r="K44" s="455">
        <v>8103</v>
      </c>
      <c r="L44" s="455">
        <v>7983</v>
      </c>
      <c r="M44" s="455">
        <v>7873</v>
      </c>
      <c r="N44" s="422"/>
      <c r="O44" s="411">
        <v>14052</v>
      </c>
    </row>
    <row r="45" spans="1:15" ht="10.5" customHeight="1" x14ac:dyDescent="0.2">
      <c r="A45" s="411"/>
      <c r="B45" s="421"/>
      <c r="C45" s="99" t="s">
        <v>56</v>
      </c>
      <c r="D45" s="145"/>
      <c r="E45" s="455">
        <v>4034</v>
      </c>
      <c r="F45" s="455">
        <v>3974</v>
      </c>
      <c r="G45" s="455">
        <v>3957</v>
      </c>
      <c r="H45" s="455">
        <v>3751</v>
      </c>
      <c r="I45" s="455">
        <v>3784</v>
      </c>
      <c r="J45" s="455">
        <v>3578</v>
      </c>
      <c r="K45" s="455">
        <v>3574</v>
      </c>
      <c r="L45" s="455">
        <v>3727</v>
      </c>
      <c r="M45" s="455">
        <v>3573</v>
      </c>
      <c r="N45" s="422"/>
      <c r="O45" s="411">
        <v>5973</v>
      </c>
    </row>
    <row r="46" spans="1:15" ht="10.5" customHeight="1" x14ac:dyDescent="0.2">
      <c r="A46" s="411"/>
      <c r="B46" s="421"/>
      <c r="C46" s="99" t="s">
        <v>74</v>
      </c>
      <c r="D46" s="145"/>
      <c r="E46" s="455">
        <v>9689</v>
      </c>
      <c r="F46" s="455">
        <v>10135</v>
      </c>
      <c r="G46" s="455">
        <v>12528</v>
      </c>
      <c r="H46" s="455">
        <v>18189</v>
      </c>
      <c r="I46" s="455">
        <v>18569</v>
      </c>
      <c r="J46" s="455">
        <v>18854</v>
      </c>
      <c r="K46" s="455">
        <v>17449</v>
      </c>
      <c r="L46" s="455">
        <v>13012</v>
      </c>
      <c r="M46" s="455">
        <v>10504</v>
      </c>
      <c r="N46" s="422"/>
      <c r="O46" s="411">
        <v>26102</v>
      </c>
    </row>
    <row r="47" spans="1:15" ht="10.5" customHeight="1" x14ac:dyDescent="0.2">
      <c r="A47" s="411"/>
      <c r="B47" s="421"/>
      <c r="C47" s="99" t="s">
        <v>76</v>
      </c>
      <c r="D47" s="145"/>
      <c r="E47" s="455">
        <v>3134</v>
      </c>
      <c r="F47" s="455">
        <v>2905</v>
      </c>
      <c r="G47" s="455">
        <v>2873</v>
      </c>
      <c r="H47" s="455">
        <v>3014</v>
      </c>
      <c r="I47" s="455">
        <v>2975</v>
      </c>
      <c r="J47" s="455">
        <v>2921</v>
      </c>
      <c r="K47" s="455">
        <v>2818</v>
      </c>
      <c r="L47" s="455">
        <v>2695</v>
      </c>
      <c r="M47" s="455">
        <v>2618</v>
      </c>
      <c r="N47" s="422"/>
      <c r="O47" s="411">
        <v>4393</v>
      </c>
    </row>
    <row r="48" spans="1:15" ht="10.5" customHeight="1" x14ac:dyDescent="0.2">
      <c r="A48" s="411"/>
      <c r="B48" s="421"/>
      <c r="C48" s="99" t="s">
        <v>60</v>
      </c>
      <c r="D48" s="145"/>
      <c r="E48" s="455">
        <v>9848</v>
      </c>
      <c r="F48" s="455">
        <v>8833</v>
      </c>
      <c r="G48" s="455">
        <v>8743</v>
      </c>
      <c r="H48" s="455">
        <v>9001</v>
      </c>
      <c r="I48" s="455">
        <v>9241</v>
      </c>
      <c r="J48" s="455">
        <v>8721</v>
      </c>
      <c r="K48" s="455">
        <v>8435</v>
      </c>
      <c r="L48" s="455">
        <v>8302</v>
      </c>
      <c r="M48" s="455">
        <v>7914</v>
      </c>
      <c r="N48" s="422"/>
      <c r="O48" s="411">
        <v>16923</v>
      </c>
    </row>
    <row r="49" spans="1:15" ht="10.5" customHeight="1" x14ac:dyDescent="0.2">
      <c r="A49" s="411"/>
      <c r="B49" s="421"/>
      <c r="C49" s="99" t="s">
        <v>59</v>
      </c>
      <c r="D49" s="145"/>
      <c r="E49" s="455">
        <v>54534</v>
      </c>
      <c r="F49" s="455">
        <v>51642</v>
      </c>
      <c r="G49" s="455">
        <v>50699</v>
      </c>
      <c r="H49" s="455">
        <v>51115</v>
      </c>
      <c r="I49" s="455">
        <v>50710</v>
      </c>
      <c r="J49" s="455">
        <v>50378</v>
      </c>
      <c r="K49" s="455">
        <v>49458</v>
      </c>
      <c r="L49" s="455">
        <v>48890</v>
      </c>
      <c r="M49" s="455">
        <v>47586</v>
      </c>
      <c r="N49" s="422"/>
      <c r="O49" s="411">
        <v>81201</v>
      </c>
    </row>
    <row r="50" spans="1:15" ht="10.5" customHeight="1" x14ac:dyDescent="0.2">
      <c r="A50" s="411"/>
      <c r="B50" s="421"/>
      <c r="C50" s="99" t="s">
        <v>57</v>
      </c>
      <c r="D50" s="145"/>
      <c r="E50" s="455">
        <v>3082</v>
      </c>
      <c r="F50" s="455">
        <v>2936</v>
      </c>
      <c r="G50" s="455">
        <v>2870</v>
      </c>
      <c r="H50" s="455">
        <v>2853</v>
      </c>
      <c r="I50" s="455">
        <v>3053</v>
      </c>
      <c r="J50" s="455">
        <v>2864</v>
      </c>
      <c r="K50" s="455">
        <v>2769</v>
      </c>
      <c r="L50" s="455">
        <v>2784</v>
      </c>
      <c r="M50" s="455">
        <v>2684</v>
      </c>
      <c r="N50" s="422"/>
      <c r="O50" s="411">
        <v>4403</v>
      </c>
    </row>
    <row r="51" spans="1:15" ht="10.5" customHeight="1" x14ac:dyDescent="0.2">
      <c r="A51" s="411"/>
      <c r="B51" s="421"/>
      <c r="C51" s="99" t="s">
        <v>63</v>
      </c>
      <c r="D51" s="145"/>
      <c r="E51" s="455">
        <v>58602</v>
      </c>
      <c r="F51" s="455">
        <v>54291</v>
      </c>
      <c r="G51" s="455">
        <v>53356</v>
      </c>
      <c r="H51" s="455">
        <v>53842</v>
      </c>
      <c r="I51" s="455">
        <v>54684</v>
      </c>
      <c r="J51" s="455">
        <v>53014</v>
      </c>
      <c r="K51" s="455">
        <v>51750</v>
      </c>
      <c r="L51" s="455">
        <v>51147</v>
      </c>
      <c r="M51" s="455">
        <v>49710</v>
      </c>
      <c r="N51" s="422"/>
      <c r="O51" s="411">
        <v>88638</v>
      </c>
    </row>
    <row r="52" spans="1:15" ht="10.5" customHeight="1" x14ac:dyDescent="0.2">
      <c r="A52" s="411"/>
      <c r="B52" s="421"/>
      <c r="C52" s="99" t="s">
        <v>79</v>
      </c>
      <c r="D52" s="145"/>
      <c r="E52" s="455">
        <v>10533</v>
      </c>
      <c r="F52" s="455">
        <v>10107</v>
      </c>
      <c r="G52" s="455">
        <v>10331</v>
      </c>
      <c r="H52" s="455">
        <v>10560</v>
      </c>
      <c r="I52" s="455">
        <v>10822</v>
      </c>
      <c r="J52" s="455">
        <v>10596</v>
      </c>
      <c r="K52" s="455">
        <v>10238</v>
      </c>
      <c r="L52" s="455">
        <v>9928</v>
      </c>
      <c r="M52" s="455">
        <v>9241</v>
      </c>
      <c r="N52" s="422"/>
      <c r="O52" s="411">
        <v>18640</v>
      </c>
    </row>
    <row r="53" spans="1:15" ht="10.5" customHeight="1" x14ac:dyDescent="0.2">
      <c r="A53" s="411"/>
      <c r="B53" s="421"/>
      <c r="C53" s="99" t="s">
        <v>58</v>
      </c>
      <c r="D53" s="145"/>
      <c r="E53" s="455">
        <v>22880</v>
      </c>
      <c r="F53" s="455">
        <v>21515</v>
      </c>
      <c r="G53" s="455">
        <v>20943</v>
      </c>
      <c r="H53" s="455">
        <v>21674</v>
      </c>
      <c r="I53" s="455">
        <v>22050</v>
      </c>
      <c r="J53" s="455">
        <v>21439</v>
      </c>
      <c r="K53" s="455">
        <v>21277</v>
      </c>
      <c r="L53" s="455">
        <v>20945</v>
      </c>
      <c r="M53" s="455">
        <v>20433</v>
      </c>
      <c r="N53" s="422"/>
      <c r="O53" s="411">
        <v>35533</v>
      </c>
    </row>
    <row r="54" spans="1:15" ht="10.5" customHeight="1" x14ac:dyDescent="0.2">
      <c r="A54" s="411"/>
      <c r="B54" s="421"/>
      <c r="C54" s="99" t="s">
        <v>65</v>
      </c>
      <c r="D54" s="145"/>
      <c r="E54" s="455">
        <v>4729</v>
      </c>
      <c r="F54" s="455">
        <v>4300</v>
      </c>
      <c r="G54" s="455">
        <v>4333</v>
      </c>
      <c r="H54" s="455">
        <v>4411</v>
      </c>
      <c r="I54" s="455">
        <v>4426</v>
      </c>
      <c r="J54" s="455">
        <v>4336</v>
      </c>
      <c r="K54" s="455">
        <v>4195</v>
      </c>
      <c r="L54" s="455">
        <v>4132</v>
      </c>
      <c r="M54" s="455">
        <v>3966</v>
      </c>
      <c r="N54" s="422"/>
      <c r="O54" s="411">
        <v>6979</v>
      </c>
    </row>
    <row r="55" spans="1:15" ht="10.5" customHeight="1" x14ac:dyDescent="0.2">
      <c r="A55" s="411"/>
      <c r="B55" s="421"/>
      <c r="C55" s="99" t="s">
        <v>67</v>
      </c>
      <c r="D55" s="145"/>
      <c r="E55" s="455">
        <v>4169</v>
      </c>
      <c r="F55" s="455">
        <v>3783</v>
      </c>
      <c r="G55" s="455">
        <v>3722</v>
      </c>
      <c r="H55" s="455">
        <v>3838</v>
      </c>
      <c r="I55" s="455">
        <v>3904</v>
      </c>
      <c r="J55" s="455">
        <v>3924</v>
      </c>
      <c r="K55" s="455">
        <v>3856</v>
      </c>
      <c r="L55" s="455">
        <v>3744</v>
      </c>
      <c r="M55" s="455">
        <v>3593</v>
      </c>
      <c r="N55" s="422"/>
      <c r="O55" s="411">
        <v>5622</v>
      </c>
    </row>
    <row r="56" spans="1:15" ht="10.5" customHeight="1" x14ac:dyDescent="0.2">
      <c r="A56" s="411"/>
      <c r="B56" s="421"/>
      <c r="C56" s="99" t="s">
        <v>77</v>
      </c>
      <c r="D56" s="145"/>
      <c r="E56" s="455">
        <v>8567</v>
      </c>
      <c r="F56" s="455">
        <v>7656</v>
      </c>
      <c r="G56" s="455">
        <v>7755</v>
      </c>
      <c r="H56" s="455">
        <v>8195</v>
      </c>
      <c r="I56" s="455">
        <v>8318</v>
      </c>
      <c r="J56" s="455">
        <v>8169</v>
      </c>
      <c r="K56" s="455">
        <v>7844</v>
      </c>
      <c r="L56" s="455">
        <v>7612</v>
      </c>
      <c r="M56" s="455">
        <v>7396</v>
      </c>
      <c r="N56" s="422"/>
      <c r="O56" s="411">
        <v>12225</v>
      </c>
    </row>
    <row r="57" spans="1:15" ht="10.5" customHeight="1" x14ac:dyDescent="0.2">
      <c r="A57" s="411"/>
      <c r="B57" s="421"/>
      <c r="C57" s="99" t="s">
        <v>131</v>
      </c>
      <c r="D57" s="145"/>
      <c r="E57" s="455">
        <v>6659</v>
      </c>
      <c r="F57" s="455">
        <v>6457</v>
      </c>
      <c r="G57" s="455">
        <v>6530</v>
      </c>
      <c r="H57" s="455">
        <v>7064</v>
      </c>
      <c r="I57" s="455">
        <v>6977</v>
      </c>
      <c r="J57" s="455">
        <v>6925</v>
      </c>
      <c r="K57" s="455">
        <v>6743</v>
      </c>
      <c r="L57" s="455">
        <v>6716</v>
      </c>
      <c r="M57" s="455">
        <v>7022</v>
      </c>
      <c r="N57" s="422"/>
      <c r="O57" s="411">
        <v>8291</v>
      </c>
    </row>
    <row r="58" spans="1:15" ht="10.5" customHeight="1" x14ac:dyDescent="0.2">
      <c r="A58" s="411"/>
      <c r="B58" s="421"/>
      <c r="C58" s="99" t="s">
        <v>132</v>
      </c>
      <c r="D58" s="145"/>
      <c r="E58" s="455">
        <v>7938</v>
      </c>
      <c r="F58" s="455">
        <v>7596</v>
      </c>
      <c r="G58" s="455">
        <v>7466</v>
      </c>
      <c r="H58" s="455">
        <v>7973</v>
      </c>
      <c r="I58" s="455">
        <v>7750</v>
      </c>
      <c r="J58" s="455">
        <v>7930</v>
      </c>
      <c r="K58" s="455">
        <v>7853</v>
      </c>
      <c r="L58" s="455">
        <v>7608</v>
      </c>
      <c r="M58" s="455">
        <v>7348</v>
      </c>
      <c r="N58" s="422"/>
      <c r="O58" s="411">
        <v>12043</v>
      </c>
    </row>
    <row r="59" spans="1:15" s="453" customFormat="1" ht="15" customHeight="1" x14ac:dyDescent="0.2">
      <c r="A59" s="449"/>
      <c r="B59" s="450"/>
      <c r="C59" s="711" t="s">
        <v>149</v>
      </c>
      <c r="D59" s="711"/>
      <c r="E59" s="451"/>
      <c r="F59" s="451"/>
      <c r="G59" s="451"/>
      <c r="H59" s="451"/>
      <c r="I59" s="451"/>
      <c r="J59" s="451"/>
      <c r="K59" s="451"/>
      <c r="L59" s="451"/>
      <c r="M59" s="451"/>
      <c r="N59" s="452"/>
      <c r="O59" s="449"/>
    </row>
    <row r="60" spans="1:15" s="425" customFormat="1" ht="13.5" customHeight="1" x14ac:dyDescent="0.2">
      <c r="A60" s="423"/>
      <c r="B60" s="424"/>
      <c r="C60" s="1685" t="s">
        <v>150</v>
      </c>
      <c r="D60" s="1685"/>
      <c r="E60" s="456">
        <v>454.3</v>
      </c>
      <c r="F60" s="456">
        <v>452.48</v>
      </c>
      <c r="G60" s="456">
        <v>451.52</v>
      </c>
      <c r="H60" s="456">
        <v>450.65</v>
      </c>
      <c r="I60" s="456">
        <v>447.39</v>
      </c>
      <c r="J60" s="456">
        <v>455.86</v>
      </c>
      <c r="K60" s="456">
        <v>455.34</v>
      </c>
      <c r="L60" s="456">
        <v>450.47</v>
      </c>
      <c r="M60" s="456">
        <v>449.14</v>
      </c>
      <c r="N60" s="454"/>
      <c r="O60" s="423">
        <v>491.25</v>
      </c>
    </row>
    <row r="61" spans="1:15" ht="9.75" customHeight="1" x14ac:dyDescent="0.2">
      <c r="A61" s="411"/>
      <c r="B61" s="421"/>
      <c r="C61" s="1682" t="s">
        <v>630</v>
      </c>
      <c r="D61" s="1682"/>
      <c r="E61" s="1682"/>
      <c r="F61" s="1682"/>
      <c r="G61" s="1682"/>
      <c r="H61" s="1682"/>
      <c r="I61" s="1682"/>
      <c r="J61" s="1682"/>
      <c r="K61" s="1682"/>
      <c r="L61" s="1682"/>
      <c r="M61" s="1682"/>
      <c r="N61" s="422"/>
      <c r="O61" s="411"/>
    </row>
    <row r="62" spans="1:15" ht="9" customHeight="1" thickBot="1" x14ac:dyDescent="0.25">
      <c r="A62" s="411"/>
      <c r="B62" s="421"/>
      <c r="C62" s="367"/>
      <c r="D62" s="367"/>
      <c r="E62" s="367"/>
      <c r="F62" s="367"/>
      <c r="G62" s="367"/>
      <c r="H62" s="367"/>
      <c r="I62" s="367"/>
      <c r="J62" s="367"/>
      <c r="K62" s="367"/>
      <c r="L62" s="367"/>
      <c r="M62" s="367"/>
      <c r="N62" s="422"/>
      <c r="O62" s="411"/>
    </row>
    <row r="63" spans="1:15" ht="13.5" customHeight="1" thickBot="1" x14ac:dyDescent="0.25">
      <c r="A63" s="411"/>
      <c r="B63" s="421"/>
      <c r="C63" s="1664" t="s">
        <v>22</v>
      </c>
      <c r="D63" s="1665"/>
      <c r="E63" s="1665"/>
      <c r="F63" s="1665"/>
      <c r="G63" s="1665"/>
      <c r="H63" s="1665"/>
      <c r="I63" s="1665"/>
      <c r="J63" s="1665"/>
      <c r="K63" s="1665"/>
      <c r="L63" s="1665"/>
      <c r="M63" s="1666"/>
      <c r="N63" s="422"/>
      <c r="O63" s="411"/>
    </row>
    <row r="64" spans="1:15" ht="9.75" customHeight="1" x14ac:dyDescent="0.2">
      <c r="A64" s="411"/>
      <c r="B64" s="421"/>
      <c r="C64" s="93" t="s">
        <v>78</v>
      </c>
      <c r="D64" s="440"/>
      <c r="E64" s="458"/>
      <c r="F64" s="458"/>
      <c r="G64" s="458"/>
      <c r="H64" s="458"/>
      <c r="I64" s="458"/>
      <c r="J64" s="458"/>
      <c r="K64" s="458"/>
      <c r="L64" s="458"/>
      <c r="M64" s="458"/>
      <c r="N64" s="422"/>
      <c r="O64" s="411"/>
    </row>
    <row r="65" spans="1:15" ht="13.5" customHeight="1" x14ac:dyDescent="0.2">
      <c r="A65" s="411"/>
      <c r="B65" s="421"/>
      <c r="C65" s="1679" t="s">
        <v>146</v>
      </c>
      <c r="D65" s="1679"/>
      <c r="E65" s="451">
        <f t="shared" ref="E65:L65" si="0">+E66+E67</f>
        <v>106642</v>
      </c>
      <c r="F65" s="451">
        <f t="shared" si="0"/>
        <v>106822</v>
      </c>
      <c r="G65" s="451">
        <f t="shared" si="0"/>
        <v>111145</v>
      </c>
      <c r="H65" s="451">
        <f t="shared" si="0"/>
        <v>131341</v>
      </c>
      <c r="I65" s="451">
        <f t="shared" si="0"/>
        <v>95338</v>
      </c>
      <c r="J65" s="451">
        <f t="shared" si="0"/>
        <v>123675</v>
      </c>
      <c r="K65" s="451">
        <f t="shared" si="0"/>
        <v>113980</v>
      </c>
      <c r="L65" s="451">
        <f t="shared" si="0"/>
        <v>130475</v>
      </c>
      <c r="M65" s="451">
        <f t="shared" ref="M65" si="1">+M66+M67</f>
        <v>111862</v>
      </c>
      <c r="N65" s="422"/>
      <c r="O65" s="411"/>
    </row>
    <row r="66" spans="1:15" ht="11.25" customHeight="1" x14ac:dyDescent="0.2">
      <c r="A66" s="411"/>
      <c r="B66" s="421"/>
      <c r="C66" s="99" t="s">
        <v>72</v>
      </c>
      <c r="D66" s="709"/>
      <c r="E66" s="455">
        <v>42893</v>
      </c>
      <c r="F66" s="455">
        <v>42458</v>
      </c>
      <c r="G66" s="455">
        <v>43479</v>
      </c>
      <c r="H66" s="455">
        <v>51540</v>
      </c>
      <c r="I66" s="455">
        <v>38053</v>
      </c>
      <c r="J66" s="455">
        <v>48146</v>
      </c>
      <c r="K66" s="455">
        <v>44835</v>
      </c>
      <c r="L66" s="455">
        <v>51345</v>
      </c>
      <c r="M66" s="455">
        <v>43857</v>
      </c>
      <c r="N66" s="422"/>
      <c r="O66" s="411"/>
    </row>
    <row r="67" spans="1:15" ht="11.25" customHeight="1" x14ac:dyDescent="0.2">
      <c r="A67" s="411"/>
      <c r="B67" s="421"/>
      <c r="C67" s="99" t="s">
        <v>71</v>
      </c>
      <c r="D67" s="709"/>
      <c r="E67" s="455">
        <v>63749</v>
      </c>
      <c r="F67" s="455">
        <v>64364</v>
      </c>
      <c r="G67" s="455">
        <v>67666</v>
      </c>
      <c r="H67" s="455">
        <v>79801</v>
      </c>
      <c r="I67" s="455">
        <v>57285</v>
      </c>
      <c r="J67" s="455">
        <v>75529</v>
      </c>
      <c r="K67" s="455">
        <v>69145</v>
      </c>
      <c r="L67" s="455">
        <v>79130</v>
      </c>
      <c r="M67" s="455">
        <v>68005</v>
      </c>
      <c r="N67" s="422"/>
      <c r="O67" s="411">
        <v>58328</v>
      </c>
    </row>
    <row r="68" spans="1:15" s="453" customFormat="1" ht="12" customHeight="1" x14ac:dyDescent="0.2">
      <c r="A68" s="449"/>
      <c r="B68" s="450"/>
      <c r="C68" s="1682" t="s">
        <v>630</v>
      </c>
      <c r="D68" s="1682"/>
      <c r="E68" s="1682"/>
      <c r="F68" s="1682"/>
      <c r="G68" s="1682"/>
      <c r="H68" s="1682"/>
      <c r="I68" s="1682"/>
      <c r="J68" s="1682"/>
      <c r="K68" s="1682"/>
      <c r="L68" s="1682"/>
      <c r="M68" s="1682"/>
      <c r="N68" s="422"/>
      <c r="O68" s="449"/>
    </row>
    <row r="69" spans="1:15" ht="13.5" customHeight="1" x14ac:dyDescent="0.2">
      <c r="A69" s="411"/>
      <c r="B69" s="421"/>
      <c r="C69" s="459" t="s">
        <v>443</v>
      </c>
      <c r="D69" s="94"/>
      <c r="E69" s="94"/>
      <c r="F69" s="94"/>
      <c r="G69" s="797" t="s">
        <v>135</v>
      </c>
      <c r="H69" s="94"/>
      <c r="I69" s="94"/>
      <c r="J69" s="94"/>
      <c r="K69" s="94"/>
      <c r="L69" s="94"/>
      <c r="M69" s="94"/>
      <c r="N69" s="422"/>
      <c r="O69" s="411"/>
    </row>
    <row r="70" spans="1:15" ht="9" customHeight="1" x14ac:dyDescent="0.2">
      <c r="A70" s="411"/>
      <c r="B70" s="421"/>
      <c r="C70" s="1680" t="s">
        <v>244</v>
      </c>
      <c r="D70" s="1680"/>
      <c r="E70" s="1680"/>
      <c r="F70" s="1680"/>
      <c r="G70" s="1680"/>
      <c r="H70" s="1680"/>
      <c r="I70" s="1680"/>
      <c r="J70" s="1680"/>
      <c r="K70" s="1680"/>
      <c r="L70" s="1680"/>
      <c r="M70" s="1680"/>
      <c r="N70" s="422"/>
      <c r="O70" s="411"/>
    </row>
    <row r="71" spans="1:15" ht="9" customHeight="1" x14ac:dyDescent="0.2">
      <c r="A71" s="411"/>
      <c r="B71" s="421"/>
      <c r="C71" s="823" t="s">
        <v>245</v>
      </c>
      <c r="D71" s="823"/>
      <c r="E71" s="823"/>
      <c r="F71" s="823"/>
      <c r="G71" s="823"/>
      <c r="H71" s="823"/>
      <c r="I71" s="823"/>
      <c r="K71" s="1680"/>
      <c r="L71" s="1680"/>
      <c r="M71" s="1680"/>
      <c r="N71" s="1681"/>
      <c r="O71" s="411"/>
    </row>
    <row r="72" spans="1:15" ht="13.5" customHeight="1" x14ac:dyDescent="0.2">
      <c r="A72" s="411"/>
      <c r="B72" s="421"/>
      <c r="C72" s="411"/>
      <c r="D72" s="411"/>
      <c r="E72" s="418"/>
      <c r="F72" s="418"/>
      <c r="G72" s="418"/>
      <c r="H72" s="418"/>
      <c r="I72" s="418"/>
      <c r="J72" s="418"/>
      <c r="K72" s="1556">
        <v>42522</v>
      </c>
      <c r="L72" s="1556"/>
      <c r="M72" s="1556"/>
      <c r="N72" s="461">
        <v>19</v>
      </c>
      <c r="O72" s="418"/>
    </row>
    <row r="73" spans="1:15" ht="13.5" customHeight="1" x14ac:dyDescent="0.2"/>
  </sheetData>
  <mergeCells count="31">
    <mergeCell ref="C25:D25"/>
    <mergeCell ref="B1:D1"/>
    <mergeCell ref="B2:D2"/>
    <mergeCell ref="C4:M4"/>
    <mergeCell ref="C5:D6"/>
    <mergeCell ref="C8:D8"/>
    <mergeCell ref="C18:M18"/>
    <mergeCell ref="C20:M20"/>
    <mergeCell ref="C22:D22"/>
    <mergeCell ref="C24:D24"/>
    <mergeCell ref="E6:H6"/>
    <mergeCell ref="I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S73"/>
  <sheetViews>
    <sheetView zoomScaleNormal="100" workbookViewId="0"/>
  </sheetViews>
  <sheetFormatPr defaultRowHeight="12.75" x14ac:dyDescent="0.2"/>
  <cols>
    <col min="1" max="1" width="0.85546875" style="416" customWidth="1"/>
    <col min="2" max="2" width="2.5703125" style="416" customWidth="1"/>
    <col min="3" max="3" width="0.7109375" style="416" customWidth="1"/>
    <col min="4" max="4" width="31.7109375" style="416" customWidth="1"/>
    <col min="5" max="7" width="4.7109375" style="683" customWidth="1"/>
    <col min="8" max="11" width="4.7109375" style="591" customWidth="1"/>
    <col min="12" max="13" width="4.7109375" style="683" customWidth="1"/>
    <col min="14" max="15" width="4.7109375" style="591" customWidth="1"/>
    <col min="16" max="17" width="4.7109375" style="683" customWidth="1"/>
    <col min="18" max="18" width="2.42578125" style="713" customWidth="1"/>
    <col min="19" max="19" width="0.85546875" style="416" customWidth="1"/>
    <col min="20" max="16384" width="9.140625" style="416"/>
  </cols>
  <sheetData>
    <row r="1" spans="1:19" ht="13.5" customHeight="1" x14ac:dyDescent="0.2">
      <c r="A1" s="411"/>
      <c r="B1" s="1225"/>
      <c r="C1" s="1225"/>
      <c r="E1" s="1696" t="s">
        <v>326</v>
      </c>
      <c r="F1" s="1696"/>
      <c r="G1" s="1696"/>
      <c r="H1" s="1696"/>
      <c r="I1" s="1696"/>
      <c r="J1" s="1696"/>
      <c r="K1" s="1696"/>
      <c r="L1" s="1696"/>
      <c r="M1" s="1696"/>
      <c r="N1" s="1696"/>
      <c r="O1" s="1696"/>
      <c r="P1" s="1696"/>
      <c r="Q1" s="1696"/>
      <c r="R1" s="714"/>
      <c r="S1" s="411"/>
    </row>
    <row r="2" spans="1:19" ht="6" customHeight="1" x14ac:dyDescent="0.2">
      <c r="A2" s="411"/>
      <c r="B2" s="1226"/>
      <c r="C2" s="1227"/>
      <c r="D2" s="1227"/>
      <c r="E2" s="642"/>
      <c r="F2" s="642"/>
      <c r="G2" s="642"/>
      <c r="H2" s="643"/>
      <c r="I2" s="643"/>
      <c r="J2" s="643"/>
      <c r="K2" s="643"/>
      <c r="L2" s="642"/>
      <c r="M2" s="642"/>
      <c r="N2" s="643"/>
      <c r="O2" s="643"/>
      <c r="P2" s="642"/>
      <c r="Q2" s="642" t="s">
        <v>327</v>
      </c>
      <c r="R2" s="715"/>
      <c r="S2" s="421"/>
    </row>
    <row r="3" spans="1:19" ht="13.5" customHeight="1" thickBot="1" x14ac:dyDescent="0.25">
      <c r="A3" s="411"/>
      <c r="B3" s="479"/>
      <c r="C3" s="421"/>
      <c r="D3" s="421"/>
      <c r="E3" s="644"/>
      <c r="F3" s="644"/>
      <c r="G3" s="644"/>
      <c r="H3" s="597"/>
      <c r="I3" s="597"/>
      <c r="J3" s="597"/>
      <c r="K3" s="597"/>
      <c r="L3" s="644"/>
      <c r="M3" s="644"/>
      <c r="N3" s="597"/>
      <c r="O3" s="597"/>
      <c r="P3" s="1697" t="s">
        <v>73</v>
      </c>
      <c r="Q3" s="1697"/>
      <c r="R3" s="716"/>
      <c r="S3" s="421"/>
    </row>
    <row r="4" spans="1:19" ht="13.5" customHeight="1" thickBot="1" x14ac:dyDescent="0.25">
      <c r="A4" s="411"/>
      <c r="B4" s="479"/>
      <c r="C4" s="627" t="s">
        <v>387</v>
      </c>
      <c r="D4" s="645"/>
      <c r="E4" s="646"/>
      <c r="F4" s="646"/>
      <c r="G4" s="646"/>
      <c r="H4" s="646"/>
      <c r="I4" s="646"/>
      <c r="J4" s="646"/>
      <c r="K4" s="646"/>
      <c r="L4" s="646"/>
      <c r="M4" s="646"/>
      <c r="N4" s="646"/>
      <c r="O4" s="646"/>
      <c r="P4" s="646"/>
      <c r="Q4" s="647"/>
      <c r="R4" s="714"/>
      <c r="S4" s="88"/>
    </row>
    <row r="5" spans="1:19" s="441" customFormat="1" ht="4.5" customHeight="1" x14ac:dyDescent="0.2">
      <c r="A5" s="411"/>
      <c r="B5" s="479"/>
      <c r="C5" s="648"/>
      <c r="D5" s="648"/>
      <c r="E5" s="649"/>
      <c r="F5" s="649"/>
      <c r="G5" s="649"/>
      <c r="H5" s="649"/>
      <c r="I5" s="649"/>
      <c r="J5" s="649"/>
      <c r="K5" s="649"/>
      <c r="L5" s="649"/>
      <c r="M5" s="649"/>
      <c r="N5" s="649"/>
      <c r="O5" s="649"/>
      <c r="P5" s="649"/>
      <c r="Q5" s="649"/>
      <c r="R5" s="714"/>
      <c r="S5" s="88"/>
    </row>
    <row r="6" spans="1:19" s="441" customFormat="1" ht="13.5" customHeight="1" x14ac:dyDescent="0.2">
      <c r="A6" s="411"/>
      <c r="B6" s="479"/>
      <c r="C6" s="648"/>
      <c r="D6" s="648"/>
      <c r="E6" s="1699">
        <v>2015</v>
      </c>
      <c r="F6" s="1699"/>
      <c r="G6" s="1699"/>
      <c r="H6" s="1699"/>
      <c r="I6" s="1699"/>
      <c r="J6" s="1699"/>
      <c r="K6" s="1699"/>
      <c r="L6" s="1699"/>
      <c r="M6" s="1699"/>
      <c r="N6" s="1641">
        <v>2016</v>
      </c>
      <c r="O6" s="1641"/>
      <c r="P6" s="1641"/>
      <c r="Q6" s="1641"/>
      <c r="R6" s="714"/>
      <c r="S6" s="88"/>
    </row>
    <row r="7" spans="1:19" s="441" customFormat="1" ht="13.5" customHeight="1" x14ac:dyDescent="0.2">
      <c r="A7" s="411"/>
      <c r="B7" s="479"/>
      <c r="C7" s="648"/>
      <c r="D7" s="648"/>
      <c r="E7" s="784" t="s">
        <v>101</v>
      </c>
      <c r="F7" s="784" t="s">
        <v>100</v>
      </c>
      <c r="G7" s="784" t="s">
        <v>99</v>
      </c>
      <c r="H7" s="784" t="s">
        <v>98</v>
      </c>
      <c r="I7" s="784" t="s">
        <v>97</v>
      </c>
      <c r="J7" s="784" t="s">
        <v>96</v>
      </c>
      <c r="K7" s="784" t="s">
        <v>95</v>
      </c>
      <c r="L7" s="784" t="s">
        <v>94</v>
      </c>
      <c r="M7" s="784" t="s">
        <v>93</v>
      </c>
      <c r="N7" s="784" t="s">
        <v>104</v>
      </c>
      <c r="O7" s="784" t="s">
        <v>103</v>
      </c>
      <c r="P7" s="784" t="s">
        <v>102</v>
      </c>
      <c r="Q7" s="784" t="s">
        <v>101</v>
      </c>
      <c r="R7" s="714"/>
      <c r="S7" s="429"/>
    </row>
    <row r="8" spans="1:19" s="441" customFormat="1" ht="3.75" customHeight="1" x14ac:dyDescent="0.2">
      <c r="A8" s="411"/>
      <c r="B8" s="479"/>
      <c r="C8" s="648"/>
      <c r="D8" s="648"/>
      <c r="E8" s="429"/>
      <c r="F8" s="429"/>
      <c r="G8" s="429"/>
      <c r="H8" s="429"/>
      <c r="I8" s="429"/>
      <c r="J8" s="429"/>
      <c r="K8" s="429"/>
      <c r="L8" s="429"/>
      <c r="M8" s="429"/>
      <c r="N8" s="429"/>
      <c r="O8" s="429"/>
      <c r="P8" s="429"/>
      <c r="Q8" s="429"/>
      <c r="R8" s="714"/>
      <c r="S8" s="429"/>
    </row>
    <row r="9" spans="1:19" s="651" customFormat="1" ht="15.75" customHeight="1" x14ac:dyDescent="0.2">
      <c r="A9" s="650"/>
      <c r="B9" s="509"/>
      <c r="C9" s="1224" t="s">
        <v>311</v>
      </c>
      <c r="D9" s="1224"/>
      <c r="E9" s="362">
        <v>1.2002135945874448</v>
      </c>
      <c r="F9" s="362">
        <v>1.3226983491088389</v>
      </c>
      <c r="G9" s="362">
        <v>1.4008964124970305</v>
      </c>
      <c r="H9" s="362">
        <v>1.4315598987376719</v>
      </c>
      <c r="I9" s="362">
        <v>1.4359164197369485</v>
      </c>
      <c r="J9" s="362">
        <v>1.192538970723684</v>
      </c>
      <c r="K9" s="362">
        <v>0.95033507473192924</v>
      </c>
      <c r="L9" s="362">
        <v>0.71195228739516569</v>
      </c>
      <c r="M9" s="362">
        <v>0.76271794593527376</v>
      </c>
      <c r="N9" s="362">
        <v>0.78581219279165593</v>
      </c>
      <c r="O9" s="362">
        <v>0.98051624844330487</v>
      </c>
      <c r="P9" s="362">
        <v>1.1149450335398301</v>
      </c>
      <c r="Q9" s="362">
        <v>1.2171797380367462</v>
      </c>
      <c r="R9" s="717"/>
      <c r="S9" s="399"/>
    </row>
    <row r="10" spans="1:19" s="651" customFormat="1" ht="15.75" customHeight="1" x14ac:dyDescent="0.2">
      <c r="A10" s="650"/>
      <c r="B10" s="509"/>
      <c r="C10" s="1224" t="s">
        <v>312</v>
      </c>
      <c r="D10" s="223"/>
      <c r="E10" s="652"/>
      <c r="F10" s="652"/>
      <c r="G10" s="652"/>
      <c r="H10" s="652"/>
      <c r="I10" s="652"/>
      <c r="J10" s="652"/>
      <c r="K10" s="652"/>
      <c r="L10" s="652"/>
      <c r="M10" s="652"/>
      <c r="N10" s="652"/>
      <c r="O10" s="652"/>
      <c r="P10" s="652"/>
      <c r="Q10" s="652"/>
      <c r="R10" s="718"/>
      <c r="S10" s="399"/>
    </row>
    <row r="11" spans="1:19" s="441" customFormat="1" ht="11.25" customHeight="1" x14ac:dyDescent="0.2">
      <c r="A11" s="411"/>
      <c r="B11" s="479"/>
      <c r="C11" s="421"/>
      <c r="D11" s="99" t="s">
        <v>504</v>
      </c>
      <c r="E11" s="653">
        <v>-0.58938020588333362</v>
      </c>
      <c r="F11" s="653">
        <v>-0.37679278176388892</v>
      </c>
      <c r="G11" s="653">
        <v>-0.10611897901111104</v>
      </c>
      <c r="H11" s="653">
        <v>-0.19340871528888873</v>
      </c>
      <c r="I11" s="653">
        <v>-0.10269202406666651</v>
      </c>
      <c r="J11" s="653">
        <v>-0.86863819789999985</v>
      </c>
      <c r="K11" s="653">
        <v>-1.4138489928111111</v>
      </c>
      <c r="L11" s="653">
        <v>-1.7766430898444441</v>
      </c>
      <c r="M11" s="653">
        <v>-1.1747457713111111</v>
      </c>
      <c r="N11" s="653">
        <v>-0.87600675886666668</v>
      </c>
      <c r="O11" s="653">
        <v>-1.0917661205444444</v>
      </c>
      <c r="P11" s="653">
        <v>-1.8072660749111111</v>
      </c>
      <c r="Q11" s="653">
        <v>-2.0767208458444446</v>
      </c>
      <c r="R11" s="587"/>
      <c r="S11" s="88"/>
    </row>
    <row r="12" spans="1:19" s="441" customFormat="1" ht="12.75" customHeight="1" x14ac:dyDescent="0.2">
      <c r="A12" s="411"/>
      <c r="B12" s="479"/>
      <c r="C12" s="421"/>
      <c r="D12" s="99" t="s">
        <v>503</v>
      </c>
      <c r="E12" s="653">
        <v>-35.258752754291663</v>
      </c>
      <c r="F12" s="653">
        <v>-36.570269522312508</v>
      </c>
      <c r="G12" s="653">
        <v>-36.354964127450003</v>
      </c>
      <c r="H12" s="653">
        <v>-34.372666383733332</v>
      </c>
      <c r="I12" s="653">
        <v>-33.191836193216666</v>
      </c>
      <c r="J12" s="653">
        <v>-34.067735186233335</v>
      </c>
      <c r="K12" s="653">
        <v>-35.871302118449996</v>
      </c>
      <c r="L12" s="653">
        <v>-36.399787655466668</v>
      </c>
      <c r="M12" s="653">
        <v>-34.843363003783331</v>
      </c>
      <c r="N12" s="653">
        <v>-34.073193046083333</v>
      </c>
      <c r="O12" s="653">
        <v>-32.823662777316663</v>
      </c>
      <c r="P12" s="653">
        <v>-33.07523287155</v>
      </c>
      <c r="Q12" s="653">
        <v>-32.570558462433333</v>
      </c>
      <c r="R12" s="587"/>
      <c r="S12" s="88"/>
    </row>
    <row r="13" spans="1:19" s="441" customFormat="1" ht="12" customHeight="1" x14ac:dyDescent="0.2">
      <c r="A13" s="411"/>
      <c r="B13" s="479"/>
      <c r="C13" s="421"/>
      <c r="D13" s="99" t="s">
        <v>502</v>
      </c>
      <c r="E13" s="653">
        <v>0.93433422011296285</v>
      </c>
      <c r="F13" s="653">
        <v>0.99298515864537018</v>
      </c>
      <c r="G13" s="653">
        <v>1.3099548704555553</v>
      </c>
      <c r="H13" s="653">
        <v>1.3328277663555552</v>
      </c>
      <c r="I13" s="653">
        <v>1.5183312043555552</v>
      </c>
      <c r="J13" s="653">
        <v>1.2557149571666666</v>
      </c>
      <c r="K13" s="653">
        <v>0.52667244098888877</v>
      </c>
      <c r="L13" s="653">
        <v>0.38379489531111105</v>
      </c>
      <c r="M13" s="653">
        <v>-0.30764528276666669</v>
      </c>
      <c r="N13" s="653">
        <v>-0.21301830933333329</v>
      </c>
      <c r="O13" s="653">
        <v>-0.50857276448888888</v>
      </c>
      <c r="P13" s="653">
        <v>0.69964303446666654</v>
      </c>
      <c r="Q13" s="653">
        <v>1.7722335223999999</v>
      </c>
      <c r="R13" s="587"/>
      <c r="S13" s="88"/>
    </row>
    <row r="14" spans="1:19" s="441" customFormat="1" ht="12" customHeight="1" x14ac:dyDescent="0.2">
      <c r="A14" s="411"/>
      <c r="B14" s="479"/>
      <c r="C14" s="421"/>
      <c r="D14" s="99" t="s">
        <v>152</v>
      </c>
      <c r="E14" s="653">
        <v>9.2293017836666689</v>
      </c>
      <c r="F14" s="653">
        <v>10.721493548666666</v>
      </c>
      <c r="G14" s="653">
        <v>10.299208877333335</v>
      </c>
      <c r="H14" s="653">
        <v>10.582337600666667</v>
      </c>
      <c r="I14" s="653">
        <v>10.037158844333334</v>
      </c>
      <c r="J14" s="653">
        <v>9.0281058567777777</v>
      </c>
      <c r="K14" s="653">
        <v>8.2216205507777786</v>
      </c>
      <c r="L14" s="653">
        <v>6.8173745482222223</v>
      </c>
      <c r="M14" s="653">
        <v>5.8742971318888886</v>
      </c>
      <c r="N14" s="653">
        <v>5.2055587148888893</v>
      </c>
      <c r="O14" s="653">
        <v>5.9322632686666665</v>
      </c>
      <c r="P14" s="653">
        <v>8.5621117784444447</v>
      </c>
      <c r="Q14" s="653">
        <v>7.745382525666666</v>
      </c>
      <c r="R14" s="587"/>
      <c r="S14" s="88"/>
    </row>
    <row r="15" spans="1:19" s="441" customFormat="1" ht="10.5" customHeight="1" x14ac:dyDescent="0.2">
      <c r="A15" s="411"/>
      <c r="B15" s="479"/>
      <c r="C15" s="421"/>
      <c r="D15" s="176"/>
      <c r="E15" s="654"/>
      <c r="F15" s="654"/>
      <c r="G15" s="654"/>
      <c r="H15" s="654"/>
      <c r="I15" s="654"/>
      <c r="J15" s="654"/>
      <c r="K15" s="654"/>
      <c r="L15" s="654"/>
      <c r="M15" s="654"/>
      <c r="N15" s="654"/>
      <c r="O15" s="654"/>
      <c r="P15" s="654"/>
      <c r="Q15" s="654"/>
      <c r="R15" s="587"/>
      <c r="S15" s="88"/>
    </row>
    <row r="16" spans="1:19" s="441" customFormat="1" ht="10.5" customHeight="1" x14ac:dyDescent="0.2">
      <c r="A16" s="411"/>
      <c r="B16" s="479"/>
      <c r="C16" s="421"/>
      <c r="D16" s="176"/>
      <c r="E16" s="654"/>
      <c r="F16" s="654"/>
      <c r="G16" s="654"/>
      <c r="H16" s="654"/>
      <c r="I16" s="654"/>
      <c r="J16" s="654"/>
      <c r="K16" s="654"/>
      <c r="L16" s="654"/>
      <c r="M16" s="654"/>
      <c r="N16" s="654"/>
      <c r="O16" s="654"/>
      <c r="P16" s="654"/>
      <c r="Q16" s="654"/>
      <c r="R16" s="587"/>
      <c r="S16" s="88"/>
    </row>
    <row r="17" spans="1:19" s="441" customFormat="1" ht="10.5" customHeight="1" x14ac:dyDescent="0.2">
      <c r="A17" s="411"/>
      <c r="B17" s="479"/>
      <c r="C17" s="421"/>
      <c r="D17" s="176"/>
      <c r="E17" s="654"/>
      <c r="F17" s="654"/>
      <c r="G17" s="654"/>
      <c r="H17" s="654"/>
      <c r="I17" s="654"/>
      <c r="J17" s="654"/>
      <c r="K17" s="654"/>
      <c r="L17" s="654"/>
      <c r="M17" s="654"/>
      <c r="N17" s="654"/>
      <c r="O17" s="654"/>
      <c r="P17" s="654"/>
      <c r="Q17" s="654"/>
      <c r="R17" s="587"/>
      <c r="S17" s="88"/>
    </row>
    <row r="18" spans="1:19" s="441" customFormat="1" ht="10.5" customHeight="1" x14ac:dyDescent="0.2">
      <c r="A18" s="411"/>
      <c r="B18" s="479"/>
      <c r="C18" s="421"/>
      <c r="D18" s="176"/>
      <c r="E18" s="654"/>
      <c r="F18" s="654"/>
      <c r="G18" s="654"/>
      <c r="H18" s="654"/>
      <c r="I18" s="654"/>
      <c r="J18" s="654"/>
      <c r="K18" s="654"/>
      <c r="L18" s="654"/>
      <c r="M18" s="654"/>
      <c r="N18" s="654"/>
      <c r="O18" s="654"/>
      <c r="P18" s="654"/>
      <c r="Q18" s="654"/>
      <c r="R18" s="587"/>
      <c r="S18" s="88"/>
    </row>
    <row r="19" spans="1:19" s="441" customFormat="1" ht="10.5" customHeight="1" x14ac:dyDescent="0.2">
      <c r="A19" s="411"/>
      <c r="B19" s="479"/>
      <c r="C19" s="421"/>
      <c r="D19" s="176"/>
      <c r="E19" s="654"/>
      <c r="F19" s="654"/>
      <c r="G19" s="654"/>
      <c r="H19" s="654"/>
      <c r="I19" s="654"/>
      <c r="J19" s="654"/>
      <c r="K19" s="654"/>
      <c r="L19" s="654"/>
      <c r="M19" s="654"/>
      <c r="N19" s="654"/>
      <c r="O19" s="654"/>
      <c r="P19" s="654"/>
      <c r="Q19" s="654"/>
      <c r="R19" s="587"/>
      <c r="S19" s="88"/>
    </row>
    <row r="20" spans="1:19" s="441" customFormat="1" ht="10.5" customHeight="1" x14ac:dyDescent="0.2">
      <c r="A20" s="411"/>
      <c r="B20" s="479"/>
      <c r="C20" s="421"/>
      <c r="D20" s="176"/>
      <c r="E20" s="654"/>
      <c r="F20" s="654"/>
      <c r="G20" s="654"/>
      <c r="H20" s="654"/>
      <c r="I20" s="654"/>
      <c r="J20" s="654"/>
      <c r="K20" s="654"/>
      <c r="L20" s="654"/>
      <c r="M20" s="654"/>
      <c r="N20" s="654"/>
      <c r="O20" s="654"/>
      <c r="P20" s="654"/>
      <c r="Q20" s="654"/>
      <c r="R20" s="587"/>
      <c r="S20" s="88"/>
    </row>
    <row r="21" spans="1:19" s="441" customFormat="1" ht="10.5" customHeight="1" x14ac:dyDescent="0.2">
      <c r="A21" s="411"/>
      <c r="B21" s="479"/>
      <c r="C21" s="421"/>
      <c r="D21" s="176"/>
      <c r="E21" s="654"/>
      <c r="F21" s="654"/>
      <c r="G21" s="654"/>
      <c r="H21" s="654"/>
      <c r="I21" s="654"/>
      <c r="J21" s="654"/>
      <c r="K21" s="654"/>
      <c r="L21" s="654"/>
      <c r="M21" s="654"/>
      <c r="N21" s="654"/>
      <c r="O21" s="654"/>
      <c r="P21" s="654"/>
      <c r="Q21" s="654"/>
      <c r="R21" s="587"/>
      <c r="S21" s="88"/>
    </row>
    <row r="22" spans="1:19" s="441" customFormat="1" ht="10.5" customHeight="1" x14ac:dyDescent="0.2">
      <c r="A22" s="411"/>
      <c r="B22" s="479"/>
      <c r="C22" s="421"/>
      <c r="D22" s="176"/>
      <c r="E22" s="654"/>
      <c r="F22" s="654"/>
      <c r="G22" s="654"/>
      <c r="H22" s="654"/>
      <c r="I22" s="654"/>
      <c r="J22" s="654"/>
      <c r="K22" s="654"/>
      <c r="L22" s="654"/>
      <c r="M22" s="654"/>
      <c r="N22" s="654"/>
      <c r="O22" s="654"/>
      <c r="P22" s="654"/>
      <c r="Q22" s="654"/>
      <c r="R22" s="587"/>
      <c r="S22" s="88"/>
    </row>
    <row r="23" spans="1:19" s="441" customFormat="1" ht="10.5" customHeight="1" x14ac:dyDescent="0.2">
      <c r="A23" s="411"/>
      <c r="B23" s="479"/>
      <c r="C23" s="421"/>
      <c r="D23" s="176"/>
      <c r="E23" s="654"/>
      <c r="F23" s="654"/>
      <c r="G23" s="654"/>
      <c r="H23" s="654"/>
      <c r="I23" s="654"/>
      <c r="J23" s="654"/>
      <c r="K23" s="654"/>
      <c r="L23" s="654"/>
      <c r="M23" s="654"/>
      <c r="N23" s="654"/>
      <c r="O23" s="654"/>
      <c r="P23" s="654"/>
      <c r="Q23" s="654"/>
      <c r="R23" s="587"/>
      <c r="S23" s="88"/>
    </row>
    <row r="24" spans="1:19" s="441" customFormat="1" ht="10.5" customHeight="1" x14ac:dyDescent="0.2">
      <c r="A24" s="411"/>
      <c r="B24" s="479"/>
      <c r="C24" s="421"/>
      <c r="D24" s="176"/>
      <c r="E24" s="654"/>
      <c r="F24" s="654"/>
      <c r="G24" s="654"/>
      <c r="H24" s="654"/>
      <c r="I24" s="654"/>
      <c r="J24" s="654"/>
      <c r="K24" s="654"/>
      <c r="L24" s="654"/>
      <c r="M24" s="654"/>
      <c r="N24" s="654"/>
      <c r="O24" s="654"/>
      <c r="P24" s="654"/>
      <c r="Q24" s="654"/>
      <c r="R24" s="587"/>
      <c r="S24" s="88"/>
    </row>
    <row r="25" spans="1:19" s="441" customFormat="1" ht="10.5" customHeight="1" x14ac:dyDescent="0.2">
      <c r="A25" s="411"/>
      <c r="B25" s="479"/>
      <c r="C25" s="421"/>
      <c r="D25" s="176"/>
      <c r="E25" s="654"/>
      <c r="F25" s="654"/>
      <c r="G25" s="654"/>
      <c r="H25" s="654"/>
      <c r="I25" s="654"/>
      <c r="J25" s="654"/>
      <c r="K25" s="654"/>
      <c r="L25" s="654"/>
      <c r="M25" s="654"/>
      <c r="N25" s="654"/>
      <c r="O25" s="654"/>
      <c r="P25" s="654"/>
      <c r="Q25" s="654"/>
      <c r="R25" s="587"/>
      <c r="S25" s="88"/>
    </row>
    <row r="26" spans="1:19" s="441" customFormat="1" ht="10.5" customHeight="1" x14ac:dyDescent="0.2">
      <c r="A26" s="411"/>
      <c r="B26" s="479"/>
      <c r="C26" s="421"/>
      <c r="D26" s="176"/>
      <c r="E26" s="654"/>
      <c r="F26" s="654"/>
      <c r="G26" s="654"/>
      <c r="H26" s="654"/>
      <c r="I26" s="654"/>
      <c r="J26" s="654"/>
      <c r="K26" s="654"/>
      <c r="L26" s="654"/>
      <c r="M26" s="654"/>
      <c r="N26" s="654"/>
      <c r="O26" s="654"/>
      <c r="P26" s="654"/>
      <c r="Q26" s="654"/>
      <c r="R26" s="587"/>
      <c r="S26" s="88"/>
    </row>
    <row r="27" spans="1:19" s="441" customFormat="1" ht="10.5" customHeight="1" x14ac:dyDescent="0.2">
      <c r="A27" s="411"/>
      <c r="B27" s="479"/>
      <c r="C27" s="421"/>
      <c r="D27" s="176"/>
      <c r="E27" s="654"/>
      <c r="F27" s="654"/>
      <c r="G27" s="654"/>
      <c r="H27" s="654"/>
      <c r="I27" s="654"/>
      <c r="J27" s="654"/>
      <c r="K27" s="654"/>
      <c r="L27" s="654"/>
      <c r="M27" s="654"/>
      <c r="N27" s="654"/>
      <c r="O27" s="654"/>
      <c r="P27" s="654"/>
      <c r="Q27" s="654"/>
      <c r="R27" s="587"/>
      <c r="S27" s="88"/>
    </row>
    <row r="28" spans="1:19" s="441" customFormat="1" ht="6" customHeight="1" x14ac:dyDescent="0.2">
      <c r="A28" s="411"/>
      <c r="B28" s="479"/>
      <c r="C28" s="421"/>
      <c r="D28" s="176"/>
      <c r="E28" s="654"/>
      <c r="F28" s="654"/>
      <c r="G28" s="654"/>
      <c r="H28" s="654"/>
      <c r="I28" s="654"/>
      <c r="J28" s="654"/>
      <c r="K28" s="654"/>
      <c r="L28" s="654"/>
      <c r="M28" s="654"/>
      <c r="N28" s="654"/>
      <c r="O28" s="654"/>
      <c r="P28" s="654"/>
      <c r="Q28" s="654"/>
      <c r="R28" s="587"/>
      <c r="S28" s="88"/>
    </row>
    <row r="29" spans="1:19" s="651" customFormat="1" ht="15.75" customHeight="1" x14ac:dyDescent="0.2">
      <c r="A29" s="650"/>
      <c r="B29" s="509"/>
      <c r="C29" s="1224" t="s">
        <v>310</v>
      </c>
      <c r="D29" s="223"/>
      <c r="E29" s="655"/>
      <c r="F29" s="656"/>
      <c r="G29" s="656"/>
      <c r="H29" s="656"/>
      <c r="I29" s="656"/>
      <c r="J29" s="656"/>
      <c r="K29" s="656"/>
      <c r="L29" s="656"/>
      <c r="M29" s="656"/>
      <c r="N29" s="656"/>
      <c r="O29" s="656"/>
      <c r="P29" s="656"/>
      <c r="Q29" s="656"/>
      <c r="R29" s="719"/>
      <c r="S29" s="399"/>
    </row>
    <row r="30" spans="1:19" s="441" customFormat="1" ht="11.25" customHeight="1" x14ac:dyDescent="0.2">
      <c r="A30" s="411"/>
      <c r="B30" s="479"/>
      <c r="C30" s="1225"/>
      <c r="D30" s="99" t="s">
        <v>153</v>
      </c>
      <c r="E30" s="653">
        <v>2.6061578151888884</v>
      </c>
      <c r="F30" s="653">
        <v>4.0437912822611111</v>
      </c>
      <c r="G30" s="653">
        <v>4.0433073972333338</v>
      </c>
      <c r="H30" s="653">
        <v>3.7477148434666661</v>
      </c>
      <c r="I30" s="653">
        <v>3.7286502122333331</v>
      </c>
      <c r="J30" s="653">
        <v>3.4428561969666673</v>
      </c>
      <c r="K30" s="653">
        <v>2.2236117347</v>
      </c>
      <c r="L30" s="653">
        <v>0.63662027896666673</v>
      </c>
      <c r="M30" s="653">
        <v>0.8312952598333333</v>
      </c>
      <c r="N30" s="653">
        <v>1.1661384862666668</v>
      </c>
      <c r="O30" s="653">
        <v>2.9098582654333334</v>
      </c>
      <c r="P30" s="653">
        <v>3.1791087690999995</v>
      </c>
      <c r="Q30" s="653">
        <v>3.7085668282333333</v>
      </c>
      <c r="R30" s="720"/>
      <c r="S30" s="88"/>
    </row>
    <row r="31" spans="1:19" s="441" customFormat="1" ht="12.75" customHeight="1" x14ac:dyDescent="0.2">
      <c r="A31" s="411"/>
      <c r="B31" s="479"/>
      <c r="C31" s="1225"/>
      <c r="D31" s="99" t="s">
        <v>503</v>
      </c>
      <c r="E31" s="653">
        <v>-21.078375450666666</v>
      </c>
      <c r="F31" s="653">
        <v>-22.420429978399998</v>
      </c>
      <c r="G31" s="653">
        <v>-22.066171902333334</v>
      </c>
      <c r="H31" s="653">
        <v>-21.593437396466669</v>
      </c>
      <c r="I31" s="653">
        <v>-20.191701834633331</v>
      </c>
      <c r="J31" s="653">
        <v>-21.950812348300001</v>
      </c>
      <c r="K31" s="653">
        <v>-23.989735930266665</v>
      </c>
      <c r="L31" s="653">
        <v>-25.281380678533335</v>
      </c>
      <c r="M31" s="653">
        <v>-21.979081167966669</v>
      </c>
      <c r="N31" s="653">
        <v>-20.477313915699998</v>
      </c>
      <c r="O31" s="653">
        <v>-18.564136857233333</v>
      </c>
      <c r="P31" s="653">
        <v>-19.603462154866666</v>
      </c>
      <c r="Q31" s="653">
        <v>-18.176212647566668</v>
      </c>
      <c r="R31" s="720"/>
      <c r="S31" s="88"/>
    </row>
    <row r="32" spans="1:19" s="441" customFormat="1" ht="11.25" customHeight="1" x14ac:dyDescent="0.2">
      <c r="A32" s="411"/>
      <c r="B32" s="479"/>
      <c r="C32" s="1225"/>
      <c r="D32" s="99" t="s">
        <v>151</v>
      </c>
      <c r="E32" s="653">
        <v>0.88912686087777759</v>
      </c>
      <c r="F32" s="653">
        <v>2.1524881626055556</v>
      </c>
      <c r="G32" s="653">
        <v>2.7228620930666665</v>
      </c>
      <c r="H32" s="653">
        <v>2.7447702499666669</v>
      </c>
      <c r="I32" s="653">
        <v>1.3688943829</v>
      </c>
      <c r="J32" s="653">
        <v>0.81094439386666661</v>
      </c>
      <c r="K32" s="653">
        <v>-0.24249385516666666</v>
      </c>
      <c r="L32" s="653">
        <v>0.3164522121333333</v>
      </c>
      <c r="M32" s="653">
        <v>0.69767901589999992</v>
      </c>
      <c r="N32" s="653">
        <v>0.76034929933333328</v>
      </c>
      <c r="O32" s="653">
        <v>1.2027232002666668</v>
      </c>
      <c r="P32" s="653">
        <v>1.6044117854</v>
      </c>
      <c r="Q32" s="653">
        <v>2.9680134323666665</v>
      </c>
      <c r="R32" s="720"/>
      <c r="S32" s="88"/>
    </row>
    <row r="33" spans="1:19" s="441" customFormat="1" ht="12" customHeight="1" x14ac:dyDescent="0.2">
      <c r="A33" s="411"/>
      <c r="B33" s="479"/>
      <c r="C33" s="1225"/>
      <c r="D33" s="99" t="s">
        <v>154</v>
      </c>
      <c r="E33" s="653">
        <v>2.6532000348888896</v>
      </c>
      <c r="F33" s="653">
        <v>2.4450747737777783</v>
      </c>
      <c r="G33" s="653">
        <v>3.8285954409999996</v>
      </c>
      <c r="H33" s="653">
        <v>3.0099791606666666</v>
      </c>
      <c r="I33" s="653">
        <v>3.138964954</v>
      </c>
      <c r="J33" s="653">
        <v>2.3455802703333335</v>
      </c>
      <c r="K33" s="653">
        <v>2.9517395423333332</v>
      </c>
      <c r="L33" s="653">
        <v>3.7240526173333333</v>
      </c>
      <c r="M33" s="653">
        <v>3.4176264306666666</v>
      </c>
      <c r="N33" s="653">
        <v>4.2578350446666668</v>
      </c>
      <c r="O33" s="653">
        <v>3.5941094836666667</v>
      </c>
      <c r="P33" s="653">
        <v>3.8795319579999998</v>
      </c>
      <c r="Q33" s="653">
        <v>-0.50301778899999972</v>
      </c>
      <c r="R33" s="720"/>
      <c r="S33" s="88"/>
    </row>
    <row r="34" spans="1:19" s="651" customFormat="1" ht="21" customHeight="1" x14ac:dyDescent="0.2">
      <c r="A34" s="650"/>
      <c r="B34" s="509"/>
      <c r="C34" s="1698" t="s">
        <v>309</v>
      </c>
      <c r="D34" s="1698"/>
      <c r="E34" s="657">
        <v>10.22937145299384</v>
      </c>
      <c r="F34" s="657">
        <v>9.7178785818101616</v>
      </c>
      <c r="G34" s="657">
        <v>8.4388596806512286</v>
      </c>
      <c r="H34" s="657">
        <v>7.3588429618867037</v>
      </c>
      <c r="I34" s="657">
        <v>7.1993288989302968</v>
      </c>
      <c r="J34" s="657">
        <v>7.811148587216997</v>
      </c>
      <c r="K34" s="657">
        <v>10.082851998909911</v>
      </c>
      <c r="L34" s="657">
        <v>10.857759287918325</v>
      </c>
      <c r="M34" s="657">
        <v>9.330292787088835</v>
      </c>
      <c r="N34" s="657">
        <v>6.5123096295275191</v>
      </c>
      <c r="O34" s="657">
        <v>5.6946757437587463</v>
      </c>
      <c r="P34" s="657">
        <v>5.7300883709380228</v>
      </c>
      <c r="Q34" s="657">
        <v>6.6243175043699694</v>
      </c>
      <c r="R34" s="719"/>
      <c r="S34" s="399"/>
    </row>
    <row r="35" spans="1:19" s="662" customFormat="1" ht="16.5" customHeight="1" x14ac:dyDescent="0.2">
      <c r="A35" s="658"/>
      <c r="B35" s="659"/>
      <c r="C35" s="361" t="s">
        <v>341</v>
      </c>
      <c r="D35" s="660"/>
      <c r="E35" s="661">
        <v>-12.104550543081052</v>
      </c>
      <c r="F35" s="661">
        <v>-12.434193600612616</v>
      </c>
      <c r="G35" s="661">
        <v>-12.617699143045209</v>
      </c>
      <c r="H35" s="661">
        <v>-11.697073846167717</v>
      </c>
      <c r="I35" s="661">
        <v>-11.225922083721308</v>
      </c>
      <c r="J35" s="661">
        <v>-11.240809631340829</v>
      </c>
      <c r="K35" s="661">
        <v>-13.736829478667772</v>
      </c>
      <c r="L35" s="661">
        <v>-14.141007070688538</v>
      </c>
      <c r="M35" s="661">
        <v>-12.616816443911418</v>
      </c>
      <c r="N35" s="661">
        <v>-11.283762742717558</v>
      </c>
      <c r="O35" s="661">
        <v>-11.270460909771925</v>
      </c>
      <c r="P35" s="661">
        <v>-12.371079072376498</v>
      </c>
      <c r="Q35" s="661">
        <v>-11.887589285746492</v>
      </c>
      <c r="R35" s="721"/>
      <c r="S35" s="400"/>
    </row>
    <row r="36" spans="1:19" s="441" customFormat="1" ht="10.5" customHeight="1" x14ac:dyDescent="0.2">
      <c r="A36" s="411"/>
      <c r="B36" s="479"/>
      <c r="C36" s="663"/>
      <c r="D36" s="176"/>
      <c r="E36" s="664"/>
      <c r="F36" s="664"/>
      <c r="G36" s="664"/>
      <c r="H36" s="664"/>
      <c r="I36" s="664"/>
      <c r="J36" s="664"/>
      <c r="K36" s="664"/>
      <c r="L36" s="664"/>
      <c r="M36" s="664"/>
      <c r="N36" s="664"/>
      <c r="O36" s="664"/>
      <c r="P36" s="664"/>
      <c r="Q36" s="664"/>
      <c r="R36" s="720"/>
      <c r="S36" s="88"/>
    </row>
    <row r="37" spans="1:19" s="441" customFormat="1" ht="10.5" customHeight="1" x14ac:dyDescent="0.2">
      <c r="A37" s="411"/>
      <c r="B37" s="479"/>
      <c r="C37" s="663"/>
      <c r="D37" s="176"/>
      <c r="E37" s="664"/>
      <c r="F37" s="664"/>
      <c r="G37" s="664"/>
      <c r="H37" s="664"/>
      <c r="I37" s="664"/>
      <c r="J37" s="664"/>
      <c r="K37" s="664"/>
      <c r="L37" s="664"/>
      <c r="M37" s="664"/>
      <c r="N37" s="664"/>
      <c r="O37" s="664"/>
      <c r="P37" s="664"/>
      <c r="Q37" s="664"/>
      <c r="R37" s="720"/>
      <c r="S37" s="88"/>
    </row>
    <row r="38" spans="1:19" s="441" customFormat="1" ht="10.5" customHeight="1" x14ac:dyDescent="0.2">
      <c r="A38" s="411"/>
      <c r="B38" s="479"/>
      <c r="C38" s="663"/>
      <c r="D38" s="176"/>
      <c r="E38" s="664"/>
      <c r="F38" s="664"/>
      <c r="G38" s="664"/>
      <c r="H38" s="664"/>
      <c r="I38" s="664"/>
      <c r="J38" s="664"/>
      <c r="K38" s="664"/>
      <c r="L38" s="664"/>
      <c r="M38" s="664"/>
      <c r="N38" s="664"/>
      <c r="O38" s="664"/>
      <c r="P38" s="664"/>
      <c r="Q38" s="664"/>
      <c r="R38" s="720"/>
      <c r="S38" s="88"/>
    </row>
    <row r="39" spans="1:19" s="441" customFormat="1" ht="10.5" customHeight="1" x14ac:dyDescent="0.2">
      <c r="A39" s="411"/>
      <c r="B39" s="479"/>
      <c r="C39" s="663"/>
      <c r="D39" s="176"/>
      <c r="E39" s="664"/>
      <c r="F39" s="664"/>
      <c r="G39" s="664"/>
      <c r="H39" s="664"/>
      <c r="I39" s="664"/>
      <c r="J39" s="664"/>
      <c r="K39" s="664"/>
      <c r="L39" s="664"/>
      <c r="M39" s="664"/>
      <c r="N39" s="664"/>
      <c r="O39" s="664"/>
      <c r="P39" s="664"/>
      <c r="Q39" s="664"/>
      <c r="R39" s="720"/>
      <c r="S39" s="88"/>
    </row>
    <row r="40" spans="1:19" s="441" customFormat="1" ht="10.5" customHeight="1" x14ac:dyDescent="0.2">
      <c r="A40" s="411"/>
      <c r="B40" s="479"/>
      <c r="C40" s="663"/>
      <c r="D40" s="176"/>
      <c r="E40" s="664"/>
      <c r="F40" s="664"/>
      <c r="G40" s="664"/>
      <c r="H40" s="664"/>
      <c r="I40" s="664"/>
      <c r="J40" s="664"/>
      <c r="K40" s="664"/>
      <c r="L40" s="664"/>
      <c r="M40" s="664"/>
      <c r="N40" s="664"/>
      <c r="O40" s="664"/>
      <c r="P40" s="664"/>
      <c r="Q40" s="664"/>
      <c r="R40" s="720"/>
      <c r="S40" s="88"/>
    </row>
    <row r="41" spans="1:19" s="441" customFormat="1" ht="10.5" customHeight="1" x14ac:dyDescent="0.2">
      <c r="A41" s="411"/>
      <c r="B41" s="479"/>
      <c r="C41" s="663"/>
      <c r="D41" s="176"/>
      <c r="E41" s="664"/>
      <c r="F41" s="664"/>
      <c r="G41" s="664"/>
      <c r="H41" s="664"/>
      <c r="I41" s="664"/>
      <c r="J41" s="664"/>
      <c r="K41" s="664"/>
      <c r="L41" s="664"/>
      <c r="M41" s="664"/>
      <c r="N41" s="664"/>
      <c r="O41" s="664"/>
      <c r="P41" s="664"/>
      <c r="Q41" s="664"/>
      <c r="R41" s="720"/>
      <c r="S41" s="88"/>
    </row>
    <row r="42" spans="1:19" s="441" customFormat="1" ht="10.5" customHeight="1" x14ac:dyDescent="0.2">
      <c r="A42" s="411"/>
      <c r="B42" s="479"/>
      <c r="C42" s="663"/>
      <c r="D42" s="176"/>
      <c r="E42" s="664"/>
      <c r="F42" s="664"/>
      <c r="G42" s="664"/>
      <c r="H42" s="664"/>
      <c r="I42" s="664"/>
      <c r="J42" s="664"/>
      <c r="K42" s="664"/>
      <c r="L42" s="664"/>
      <c r="M42" s="664"/>
      <c r="N42" s="664"/>
      <c r="O42" s="664"/>
      <c r="P42" s="664"/>
      <c r="Q42" s="664"/>
      <c r="R42" s="720"/>
      <c r="S42" s="88"/>
    </row>
    <row r="43" spans="1:19" s="441" customFormat="1" ht="10.5" customHeight="1" x14ac:dyDescent="0.2">
      <c r="A43" s="411"/>
      <c r="B43" s="479"/>
      <c r="C43" s="663"/>
      <c r="D43" s="176"/>
      <c r="E43" s="664"/>
      <c r="F43" s="664"/>
      <c r="G43" s="664"/>
      <c r="H43" s="664"/>
      <c r="I43" s="664"/>
      <c r="J43" s="664"/>
      <c r="K43" s="664"/>
      <c r="L43" s="664"/>
      <c r="M43" s="664"/>
      <c r="N43" s="664"/>
      <c r="O43" s="664"/>
      <c r="P43" s="664"/>
      <c r="Q43" s="664"/>
      <c r="R43" s="720"/>
      <c r="S43" s="88"/>
    </row>
    <row r="44" spans="1:19" s="441" customFormat="1" ht="10.5" customHeight="1" x14ac:dyDescent="0.2">
      <c r="A44" s="411"/>
      <c r="B44" s="479"/>
      <c r="C44" s="663"/>
      <c r="D44" s="176"/>
      <c r="E44" s="664"/>
      <c r="F44" s="664"/>
      <c r="G44" s="664"/>
      <c r="H44" s="664"/>
      <c r="I44" s="664"/>
      <c r="J44" s="664"/>
      <c r="K44" s="664"/>
      <c r="L44" s="664"/>
      <c r="M44" s="664"/>
      <c r="N44" s="664"/>
      <c r="O44" s="664"/>
      <c r="P44" s="664"/>
      <c r="Q44" s="664"/>
      <c r="R44" s="720"/>
      <c r="S44" s="88"/>
    </row>
    <row r="45" spans="1:19" s="441" customFormat="1" ht="10.5" customHeight="1" x14ac:dyDescent="0.2">
      <c r="A45" s="411"/>
      <c r="B45" s="479"/>
      <c r="C45" s="663"/>
      <c r="D45" s="176"/>
      <c r="E45" s="664"/>
      <c r="F45" s="664"/>
      <c r="G45" s="664"/>
      <c r="H45" s="664"/>
      <c r="I45" s="664"/>
      <c r="J45" s="664"/>
      <c r="K45" s="664"/>
      <c r="L45" s="664"/>
      <c r="M45" s="664"/>
      <c r="N45" s="664"/>
      <c r="O45" s="664"/>
      <c r="P45" s="664"/>
      <c r="Q45" s="664"/>
      <c r="R45" s="720"/>
      <c r="S45" s="88"/>
    </row>
    <row r="46" spans="1:19" s="441" customFormat="1" ht="10.5" customHeight="1" x14ac:dyDescent="0.2">
      <c r="A46" s="411"/>
      <c r="B46" s="479"/>
      <c r="C46" s="663"/>
      <c r="D46" s="176"/>
      <c r="E46" s="664"/>
      <c r="F46" s="664"/>
      <c r="G46" s="664"/>
      <c r="H46" s="664"/>
      <c r="I46" s="664"/>
      <c r="J46" s="664"/>
      <c r="K46" s="664"/>
      <c r="L46" s="664"/>
      <c r="M46" s="664"/>
      <c r="N46" s="664"/>
      <c r="O46" s="664"/>
      <c r="P46" s="664"/>
      <c r="Q46" s="664"/>
      <c r="R46" s="720"/>
      <c r="S46" s="88"/>
    </row>
    <row r="47" spans="1:19" s="441" customFormat="1" ht="10.5" customHeight="1" x14ac:dyDescent="0.2">
      <c r="A47" s="411"/>
      <c r="B47" s="479"/>
      <c r="C47" s="663"/>
      <c r="D47" s="176"/>
      <c r="E47" s="664"/>
      <c r="F47" s="664"/>
      <c r="G47" s="664"/>
      <c r="H47" s="664"/>
      <c r="I47" s="664"/>
      <c r="J47" s="664"/>
      <c r="K47" s="664"/>
      <c r="L47" s="664"/>
      <c r="M47" s="664"/>
      <c r="N47" s="664"/>
      <c r="O47" s="664"/>
      <c r="P47" s="664"/>
      <c r="Q47" s="664"/>
      <c r="R47" s="720"/>
      <c r="S47" s="88"/>
    </row>
    <row r="48" spans="1:19" s="441" customFormat="1" ht="10.5" customHeight="1" x14ac:dyDescent="0.2">
      <c r="A48" s="411"/>
      <c r="B48" s="479"/>
      <c r="C48" s="663"/>
      <c r="D48" s="176"/>
      <c r="E48" s="664"/>
      <c r="F48" s="664"/>
      <c r="G48" s="664"/>
      <c r="H48" s="664"/>
      <c r="I48" s="664"/>
      <c r="J48" s="664"/>
      <c r="K48" s="664"/>
      <c r="L48" s="664"/>
      <c r="M48" s="664"/>
      <c r="N48" s="664"/>
      <c r="O48" s="664"/>
      <c r="P48" s="664"/>
      <c r="Q48" s="664"/>
      <c r="R48" s="720"/>
      <c r="S48" s="88"/>
    </row>
    <row r="49" spans="1:19" s="651" customFormat="1" ht="15.75" customHeight="1" x14ac:dyDescent="0.2">
      <c r="A49" s="650"/>
      <c r="B49" s="509"/>
      <c r="C49" s="1224" t="s">
        <v>155</v>
      </c>
      <c r="D49" s="223"/>
      <c r="E49" s="655"/>
      <c r="F49" s="656"/>
      <c r="G49" s="656"/>
      <c r="H49" s="656"/>
      <c r="I49" s="656"/>
      <c r="J49" s="656"/>
      <c r="K49" s="656"/>
      <c r="L49" s="656"/>
      <c r="M49" s="656"/>
      <c r="N49" s="656"/>
      <c r="O49" s="656"/>
      <c r="P49" s="656"/>
      <c r="Q49" s="656"/>
      <c r="R49" s="719"/>
      <c r="S49" s="399"/>
    </row>
    <row r="50" spans="1:19" s="651" customFormat="1" ht="15.75" customHeight="1" x14ac:dyDescent="0.2">
      <c r="A50" s="650"/>
      <c r="B50" s="509"/>
      <c r="C50" s="665"/>
      <c r="D50" s="250" t="s">
        <v>308</v>
      </c>
      <c r="E50" s="661">
        <f>'11desemprego_IEFP'!E16/1000</f>
        <v>554.07000000000005</v>
      </c>
      <c r="F50" s="661">
        <f>'11desemprego_IEFP'!F16/1000</f>
        <v>536.65599999999995</v>
      </c>
      <c r="G50" s="661">
        <f>'11desemprego_IEFP'!G16/1000</f>
        <v>532.69799999999998</v>
      </c>
      <c r="H50" s="661">
        <f>'11desemprego_IEFP'!H16/1000</f>
        <v>536.58100000000002</v>
      </c>
      <c r="I50" s="661">
        <f>'11desemprego_IEFP'!I16/1000</f>
        <v>538.71299999999997</v>
      </c>
      <c r="J50" s="661">
        <f>'11desemprego_IEFP'!J16/1000</f>
        <v>542.03</v>
      </c>
      <c r="K50" s="661">
        <f>'11desemprego_IEFP'!K16/1000</f>
        <v>550.25</v>
      </c>
      <c r="L50" s="661">
        <f>'11desemprego_IEFP'!L16/1000</f>
        <v>555.16700000000003</v>
      </c>
      <c r="M50" s="661">
        <f>'11desemprego_IEFP'!M16/1000</f>
        <v>570.38</v>
      </c>
      <c r="N50" s="661">
        <f>'11desemprego_IEFP'!N16/1000</f>
        <v>575.99900000000002</v>
      </c>
      <c r="O50" s="661">
        <f>'11desemprego_IEFP'!O16/1000</f>
        <v>575.07500000000005</v>
      </c>
      <c r="P50" s="661">
        <f>'11desemprego_IEFP'!P16/1000</f>
        <v>562.93399999999997</v>
      </c>
      <c r="Q50" s="661">
        <f>'11desemprego_IEFP'!Q16/1000</f>
        <v>534.95799999999997</v>
      </c>
      <c r="R50" s="719"/>
      <c r="S50" s="399"/>
    </row>
    <row r="51" spans="1:19" s="669" customFormat="1" ht="12" customHeight="1" x14ac:dyDescent="0.2">
      <c r="A51" s="666"/>
      <c r="B51" s="667"/>
      <c r="C51" s="668"/>
      <c r="D51" s="707" t="s">
        <v>239</v>
      </c>
      <c r="E51" s="653">
        <v>25.155999999999999</v>
      </c>
      <c r="F51" s="653">
        <v>23.18</v>
      </c>
      <c r="G51" s="653">
        <v>21.992999999999999</v>
      </c>
      <c r="H51" s="653">
        <v>21.29</v>
      </c>
      <c r="I51" s="653">
        <v>21.986999999999998</v>
      </c>
      <c r="J51" s="653">
        <v>23.488</v>
      </c>
      <c r="K51" s="653">
        <v>25.074999999999999</v>
      </c>
      <c r="L51" s="653">
        <v>25.164999999999999</v>
      </c>
      <c r="M51" s="653">
        <v>26.43</v>
      </c>
      <c r="N51" s="653">
        <v>26.911000000000001</v>
      </c>
      <c r="O51" s="653">
        <v>26.292000000000002</v>
      </c>
      <c r="P51" s="653">
        <v>24.832000000000001</v>
      </c>
      <c r="Q51" s="653" t="s">
        <v>395</v>
      </c>
      <c r="R51" s="722"/>
      <c r="S51" s="88"/>
    </row>
    <row r="52" spans="1:19" s="673" customFormat="1" ht="15" customHeight="1" x14ac:dyDescent="0.2">
      <c r="A52" s="670"/>
      <c r="B52" s="671"/>
      <c r="C52" s="672"/>
      <c r="D52" s="250" t="s">
        <v>306</v>
      </c>
      <c r="E52" s="661">
        <f>+'10desemprego_IEFP'!E8/1000</f>
        <v>48.152000000000001</v>
      </c>
      <c r="F52" s="661">
        <f>+'10desemprego_IEFP'!F8/1000</f>
        <v>53.65</v>
      </c>
      <c r="G52" s="661">
        <f>+'10desemprego_IEFP'!G8/1000</f>
        <v>56.697000000000003</v>
      </c>
      <c r="H52" s="661">
        <f>+'10desemprego_IEFP'!H8/1000</f>
        <v>52.954999999999998</v>
      </c>
      <c r="I52" s="661">
        <f>+'10desemprego_IEFP'!I8/1000</f>
        <v>74.412000000000006</v>
      </c>
      <c r="J52" s="661">
        <f>+'10desemprego_IEFP'!J8/1000</f>
        <v>70.194000000000003</v>
      </c>
      <c r="K52" s="661">
        <f>+'10desemprego_IEFP'!K8/1000</f>
        <v>64.694999999999993</v>
      </c>
      <c r="L52" s="661">
        <f>+'10desemprego_IEFP'!L8/1000</f>
        <v>54.033000000000001</v>
      </c>
      <c r="M52" s="661">
        <f>+'10desemprego_IEFP'!M8/1000</f>
        <v>64.933999999999997</v>
      </c>
      <c r="N52" s="661">
        <f>+'10desemprego_IEFP'!N8/1000</f>
        <v>53.631999999999998</v>
      </c>
      <c r="O52" s="661">
        <f>+'10desemprego_IEFP'!O8/1000</f>
        <v>53.463999999999999</v>
      </c>
      <c r="P52" s="661">
        <f>+'10desemprego_IEFP'!P8/1000</f>
        <v>50.136000000000003</v>
      </c>
      <c r="Q52" s="661">
        <f>+'10desemprego_IEFP'!Q8/1000</f>
        <v>50.006</v>
      </c>
      <c r="R52" s="723"/>
      <c r="S52" s="399"/>
    </row>
    <row r="53" spans="1:19" s="441" customFormat="1" ht="11.25" customHeight="1" x14ac:dyDescent="0.2">
      <c r="A53" s="411"/>
      <c r="B53" s="479"/>
      <c r="C53" s="663"/>
      <c r="D53" s="707" t="s">
        <v>240</v>
      </c>
      <c r="E53" s="653">
        <v>-3.1205359837434443</v>
      </c>
      <c r="F53" s="653">
        <v>6.1031563958547475</v>
      </c>
      <c r="G53" s="653">
        <v>-1.4684925793333581</v>
      </c>
      <c r="H53" s="653">
        <v>-2.6455123726881635</v>
      </c>
      <c r="I53" s="653">
        <v>-2.9830508474576245</v>
      </c>
      <c r="J53" s="653">
        <v>-4.3352640545144761</v>
      </c>
      <c r="K53" s="653">
        <v>3.037204561381146</v>
      </c>
      <c r="L53" s="653">
        <v>-4.616226521677735</v>
      </c>
      <c r="M53" s="653">
        <v>-5.7301723261857447</v>
      </c>
      <c r="N53" s="653">
        <v>-3.6695105523125271</v>
      </c>
      <c r="O53" s="653">
        <v>-11.790133641313316</v>
      </c>
      <c r="P53" s="653">
        <v>-6.7497442574165341</v>
      </c>
      <c r="Q53" s="653">
        <f>+(Q52/E52-1)*100</f>
        <v>3.8503073600265836</v>
      </c>
      <c r="R53" s="720"/>
      <c r="S53" s="88"/>
    </row>
    <row r="54" spans="1:19" s="651" customFormat="1" ht="15.75" customHeight="1" x14ac:dyDescent="0.2">
      <c r="A54" s="650"/>
      <c r="B54" s="509"/>
      <c r="C54" s="1224" t="s">
        <v>307</v>
      </c>
      <c r="D54" s="223"/>
      <c r="E54" s="661">
        <f>+'10desemprego_IEFP'!E31/1000</f>
        <v>16.597000000000001</v>
      </c>
      <c r="F54" s="661">
        <f>+'10desemprego_IEFP'!F31/1000</f>
        <v>16.167999999999999</v>
      </c>
      <c r="G54" s="661">
        <f>+'10desemprego_IEFP'!G31/1000</f>
        <v>15.365</v>
      </c>
      <c r="H54" s="661">
        <f>+'10desemprego_IEFP'!H31/1000</f>
        <v>13.518000000000001</v>
      </c>
      <c r="I54" s="661">
        <f>+'10desemprego_IEFP'!I31/1000</f>
        <v>17.003</v>
      </c>
      <c r="J54" s="661">
        <f>+'10desemprego_IEFP'!J31/1000</f>
        <v>16.132000000000001</v>
      </c>
      <c r="K54" s="661">
        <f>+'10desemprego_IEFP'!K31/1000</f>
        <v>13.237</v>
      </c>
      <c r="L54" s="661">
        <f>+'10desemprego_IEFP'!L31/1000</f>
        <v>10.487</v>
      </c>
      <c r="M54" s="661">
        <f>+'10desemprego_IEFP'!M31/1000</f>
        <v>15.558999999999999</v>
      </c>
      <c r="N54" s="661">
        <f>+'10desemprego_IEFP'!N31/1000</f>
        <v>15.617000000000001</v>
      </c>
      <c r="O54" s="661">
        <f>+'10desemprego_IEFP'!O31/1000</f>
        <v>16.334</v>
      </c>
      <c r="P54" s="661">
        <f>+'10desemprego_IEFP'!P31/1000</f>
        <v>14.250999999999999</v>
      </c>
      <c r="Q54" s="661">
        <f>+'10desemprego_IEFP'!Q31/1000</f>
        <v>16.872</v>
      </c>
      <c r="R54" s="719"/>
      <c r="S54" s="399"/>
    </row>
    <row r="55" spans="1:19" s="441" customFormat="1" ht="9.75" customHeight="1" x14ac:dyDescent="0.2">
      <c r="A55" s="630"/>
      <c r="B55" s="674"/>
      <c r="C55" s="675"/>
      <c r="D55" s="707" t="s">
        <v>156</v>
      </c>
      <c r="E55" s="653">
        <v>6.0985744422425325</v>
      </c>
      <c r="F55" s="653">
        <v>18.377507687802019</v>
      </c>
      <c r="G55" s="653">
        <v>9.375</v>
      </c>
      <c r="H55" s="653">
        <v>29.955777735050958</v>
      </c>
      <c r="I55" s="653">
        <v>4.1914332986089819</v>
      </c>
      <c r="J55" s="653">
        <v>5.7073586265644627</v>
      </c>
      <c r="K55" s="653">
        <v>4.7065337763012138</v>
      </c>
      <c r="L55" s="653">
        <v>-1.1965328811004428</v>
      </c>
      <c r="M55" s="653">
        <v>-1.7677883704779407</v>
      </c>
      <c r="N55" s="653">
        <v>14.259584430787253</v>
      </c>
      <c r="O55" s="653">
        <v>-2.7159023228111923</v>
      </c>
      <c r="P55" s="653">
        <v>-19.234910739586287</v>
      </c>
      <c r="Q55" s="653">
        <f>+(Q54/E54-1)*100</f>
        <v>1.6569259504729761</v>
      </c>
      <c r="R55" s="720"/>
      <c r="S55" s="88"/>
    </row>
    <row r="56" spans="1:19" s="651" customFormat="1" ht="15.75" customHeight="1" x14ac:dyDescent="0.2">
      <c r="A56" s="650"/>
      <c r="B56" s="509"/>
      <c r="C56" s="1698" t="s">
        <v>340</v>
      </c>
      <c r="D56" s="1698"/>
      <c r="E56" s="661">
        <v>281.05900000000003</v>
      </c>
      <c r="F56" s="661">
        <v>268.14100000000002</v>
      </c>
      <c r="G56" s="661">
        <v>265.01799999999997</v>
      </c>
      <c r="H56" s="661">
        <v>260.59899999999999</v>
      </c>
      <c r="I56" s="661">
        <v>267.57799999999997</v>
      </c>
      <c r="J56" s="661">
        <v>251.33099999999999</v>
      </c>
      <c r="K56" s="661">
        <v>250.55500000000001</v>
      </c>
      <c r="L56" s="661">
        <v>261.00400000000002</v>
      </c>
      <c r="M56" s="661">
        <v>262.14800000000002</v>
      </c>
      <c r="N56" s="661">
        <v>257.22800000000001</v>
      </c>
      <c r="O56" s="661">
        <v>251.01599999999999</v>
      </c>
      <c r="P56" s="661">
        <v>243.321</v>
      </c>
      <c r="Q56" s="661">
        <v>233.87</v>
      </c>
      <c r="R56" s="720"/>
      <c r="S56" s="399"/>
    </row>
    <row r="57" spans="1:19" s="441" customFormat="1" ht="10.5" customHeight="1" x14ac:dyDescent="0.2">
      <c r="A57" s="411"/>
      <c r="B57" s="479"/>
      <c r="C57" s="676"/>
      <c r="D57" s="676"/>
      <c r="E57" s="677"/>
      <c r="F57" s="678"/>
      <c r="G57" s="678"/>
      <c r="H57" s="678"/>
      <c r="I57" s="678"/>
      <c r="J57" s="678"/>
      <c r="K57" s="678"/>
      <c r="L57" s="678"/>
      <c r="M57" s="678"/>
      <c r="N57" s="678"/>
      <c r="O57" s="678"/>
      <c r="P57" s="678"/>
      <c r="Q57" s="678"/>
      <c r="R57" s="720"/>
      <c r="S57" s="88"/>
    </row>
    <row r="58" spans="1:19" s="441" customFormat="1" ht="10.5" customHeight="1" x14ac:dyDescent="0.2">
      <c r="A58" s="411"/>
      <c r="B58" s="479"/>
      <c r="C58" s="663"/>
      <c r="D58" s="176"/>
      <c r="E58" s="654"/>
      <c r="F58" s="654"/>
      <c r="G58" s="654"/>
      <c r="H58" s="654"/>
      <c r="I58" s="654"/>
      <c r="J58" s="654"/>
      <c r="K58" s="654"/>
      <c r="L58" s="654"/>
      <c r="M58" s="654"/>
      <c r="N58" s="654"/>
      <c r="O58" s="654"/>
      <c r="P58" s="654"/>
      <c r="Q58" s="654"/>
      <c r="R58" s="720"/>
      <c r="S58" s="88"/>
    </row>
    <row r="59" spans="1:19" s="441" customFormat="1" ht="10.5" customHeight="1" x14ac:dyDescent="0.2">
      <c r="A59" s="411"/>
      <c r="B59" s="479"/>
      <c r="C59" s="663"/>
      <c r="D59" s="176"/>
      <c r="E59" s="664"/>
      <c r="F59" s="664"/>
      <c r="G59" s="664"/>
      <c r="H59" s="664"/>
      <c r="I59" s="664"/>
      <c r="J59" s="664"/>
      <c r="K59" s="664"/>
      <c r="L59" s="664"/>
      <c r="M59" s="664"/>
      <c r="N59" s="664"/>
      <c r="O59" s="664"/>
      <c r="P59" s="664"/>
      <c r="Q59" s="664"/>
      <c r="R59" s="720"/>
      <c r="S59" s="88"/>
    </row>
    <row r="60" spans="1:19" s="441" customFormat="1" ht="10.5" customHeight="1" x14ac:dyDescent="0.2">
      <c r="A60" s="411"/>
      <c r="B60" s="479"/>
      <c r="C60" s="663"/>
      <c r="D60" s="176"/>
      <c r="E60" s="664"/>
      <c r="F60" s="664"/>
      <c r="G60" s="664"/>
      <c r="H60" s="664"/>
      <c r="I60" s="664"/>
      <c r="J60" s="664"/>
      <c r="K60" s="664"/>
      <c r="L60" s="664"/>
      <c r="M60" s="664"/>
      <c r="N60" s="664"/>
      <c r="O60" s="664"/>
      <c r="P60" s="664"/>
      <c r="Q60" s="664"/>
      <c r="R60" s="720"/>
      <c r="S60" s="88"/>
    </row>
    <row r="61" spans="1:19" s="441" customFormat="1" ht="10.5" customHeight="1" x14ac:dyDescent="0.2">
      <c r="A61" s="411"/>
      <c r="B61" s="479"/>
      <c r="C61" s="663"/>
      <c r="D61" s="176"/>
      <c r="E61" s="664"/>
      <c r="F61" s="664"/>
      <c r="G61" s="664"/>
      <c r="H61" s="664"/>
      <c r="I61" s="664"/>
      <c r="J61" s="664"/>
      <c r="K61" s="664"/>
      <c r="L61" s="664"/>
      <c r="M61" s="664"/>
      <c r="N61" s="664"/>
      <c r="O61" s="664"/>
      <c r="P61" s="664"/>
      <c r="Q61" s="664"/>
      <c r="R61" s="720"/>
      <c r="S61" s="88"/>
    </row>
    <row r="62" spans="1:19" s="441" customFormat="1" ht="10.5" customHeight="1" x14ac:dyDescent="0.2">
      <c r="A62" s="411"/>
      <c r="B62" s="479"/>
      <c r="C62" s="663"/>
      <c r="D62" s="176"/>
      <c r="E62" s="664"/>
      <c r="F62" s="664"/>
      <c r="G62" s="664"/>
      <c r="H62" s="664"/>
      <c r="I62" s="664"/>
      <c r="J62" s="664"/>
      <c r="K62" s="664"/>
      <c r="L62" s="664"/>
      <c r="M62" s="664"/>
      <c r="N62" s="664"/>
      <c r="O62" s="664"/>
      <c r="P62" s="664"/>
      <c r="Q62" s="664"/>
      <c r="R62" s="720"/>
      <c r="S62" s="88"/>
    </row>
    <row r="63" spans="1:19" s="441" customFormat="1" ht="10.5" customHeight="1" x14ac:dyDescent="0.2">
      <c r="A63" s="411"/>
      <c r="B63" s="479"/>
      <c r="C63" s="663"/>
      <c r="D63" s="176"/>
      <c r="E63" s="664"/>
      <c r="F63" s="664"/>
      <c r="G63" s="664"/>
      <c r="H63" s="664"/>
      <c r="I63" s="664"/>
      <c r="J63" s="664"/>
      <c r="K63" s="664"/>
      <c r="L63" s="664"/>
      <c r="M63" s="664"/>
      <c r="N63" s="664"/>
      <c r="O63" s="664"/>
      <c r="P63" s="664"/>
      <c r="Q63" s="664"/>
      <c r="R63" s="720"/>
      <c r="S63" s="88"/>
    </row>
    <row r="64" spans="1:19" s="441" customFormat="1" ht="10.5" customHeight="1" x14ac:dyDescent="0.2">
      <c r="A64" s="411"/>
      <c r="B64" s="479"/>
      <c r="C64" s="663"/>
      <c r="D64" s="176"/>
      <c r="E64" s="664"/>
      <c r="F64" s="664"/>
      <c r="G64" s="664"/>
      <c r="H64" s="664"/>
      <c r="I64" s="664"/>
      <c r="J64" s="664"/>
      <c r="K64" s="664"/>
      <c r="L64" s="664"/>
      <c r="M64" s="664"/>
      <c r="N64" s="664"/>
      <c r="O64" s="664"/>
      <c r="P64" s="664"/>
      <c r="Q64" s="664"/>
      <c r="R64" s="720"/>
      <c r="S64" s="88"/>
    </row>
    <row r="65" spans="1:19" s="441" customFormat="1" ht="10.5" customHeight="1" x14ac:dyDescent="0.2">
      <c r="A65" s="411"/>
      <c r="B65" s="479"/>
      <c r="C65" s="663"/>
      <c r="D65" s="176"/>
      <c r="E65" s="664"/>
      <c r="F65" s="664"/>
      <c r="G65" s="664"/>
      <c r="H65" s="664"/>
      <c r="I65" s="664"/>
      <c r="J65" s="664"/>
      <c r="K65" s="664"/>
      <c r="L65" s="664"/>
      <c r="M65" s="664"/>
      <c r="N65" s="664"/>
      <c r="O65" s="664"/>
      <c r="P65" s="664"/>
      <c r="Q65" s="664"/>
      <c r="R65" s="720"/>
      <c r="S65" s="88"/>
    </row>
    <row r="66" spans="1:19" s="441" customFormat="1" ht="10.5" customHeight="1" x14ac:dyDescent="0.2">
      <c r="A66" s="411"/>
      <c r="B66" s="479"/>
      <c r="C66" s="663"/>
      <c r="D66" s="176"/>
      <c r="E66" s="664"/>
      <c r="F66" s="664"/>
      <c r="G66" s="664"/>
      <c r="H66" s="664"/>
      <c r="I66" s="664"/>
      <c r="J66" s="664"/>
      <c r="K66" s="664"/>
      <c r="L66" s="664"/>
      <c r="M66" s="664"/>
      <c r="N66" s="664"/>
      <c r="O66" s="664"/>
      <c r="P66" s="664"/>
      <c r="Q66" s="664"/>
      <c r="R66" s="720"/>
      <c r="S66" s="88"/>
    </row>
    <row r="67" spans="1:19" s="441" customFormat="1" ht="10.5" customHeight="1" x14ac:dyDescent="0.2">
      <c r="A67" s="411"/>
      <c r="B67" s="479"/>
      <c r="C67" s="663"/>
      <c r="D67" s="176"/>
      <c r="E67" s="664"/>
      <c r="F67" s="664"/>
      <c r="G67" s="664"/>
      <c r="H67" s="664"/>
      <c r="I67" s="664"/>
      <c r="J67" s="664"/>
      <c r="K67" s="664"/>
      <c r="L67" s="664"/>
      <c r="M67" s="664"/>
      <c r="N67" s="664"/>
      <c r="O67" s="664"/>
      <c r="P67" s="664"/>
      <c r="Q67" s="664"/>
      <c r="R67" s="720"/>
      <c r="S67" s="88"/>
    </row>
    <row r="68" spans="1:19" s="441" customFormat="1" ht="10.5" customHeight="1" x14ac:dyDescent="0.2">
      <c r="A68" s="411"/>
      <c r="B68" s="479"/>
      <c r="C68" s="663"/>
      <c r="D68" s="176"/>
      <c r="E68" s="664"/>
      <c r="F68" s="664"/>
      <c r="G68" s="664"/>
      <c r="H68" s="664"/>
      <c r="I68" s="664"/>
      <c r="J68" s="664"/>
      <c r="K68" s="664"/>
      <c r="L68" s="664"/>
      <c r="M68" s="664"/>
      <c r="N68" s="664"/>
      <c r="O68" s="664"/>
      <c r="P68" s="664"/>
      <c r="Q68" s="664"/>
      <c r="R68" s="720"/>
      <c r="S68" s="88"/>
    </row>
    <row r="69" spans="1:19" s="441" customFormat="1" ht="10.5" customHeight="1" x14ac:dyDescent="0.2">
      <c r="A69" s="411"/>
      <c r="B69" s="479"/>
      <c r="C69" s="663"/>
      <c r="D69" s="176"/>
      <c r="E69" s="664"/>
      <c r="F69" s="664"/>
      <c r="G69" s="664"/>
      <c r="H69" s="664"/>
      <c r="I69" s="664"/>
      <c r="J69" s="664"/>
      <c r="K69" s="664"/>
      <c r="L69" s="664"/>
      <c r="M69" s="664"/>
      <c r="N69" s="664"/>
      <c r="O69" s="664"/>
      <c r="P69" s="664"/>
      <c r="Q69" s="664"/>
      <c r="R69" s="720"/>
      <c r="S69" s="88"/>
    </row>
    <row r="70" spans="1:19" s="441" customFormat="1" ht="17.25" customHeight="1" x14ac:dyDescent="0.2">
      <c r="A70" s="411"/>
      <c r="B70" s="479"/>
      <c r="C70" s="1694" t="s">
        <v>505</v>
      </c>
      <c r="D70" s="1694"/>
      <c r="E70" s="1694"/>
      <c r="F70" s="1694"/>
      <c r="G70" s="1694"/>
      <c r="H70" s="1694"/>
      <c r="I70" s="1694"/>
      <c r="J70" s="1694"/>
      <c r="K70" s="1694"/>
      <c r="L70" s="1694"/>
      <c r="M70" s="1694"/>
      <c r="N70" s="1694"/>
      <c r="O70" s="1694"/>
      <c r="P70" s="1694"/>
      <c r="Q70" s="1694"/>
      <c r="R70" s="720"/>
      <c r="S70" s="88"/>
    </row>
    <row r="71" spans="1:19" s="756" customFormat="1" ht="11.25" customHeight="1" x14ac:dyDescent="0.2">
      <c r="A71" s="423"/>
      <c r="B71" s="582"/>
      <c r="C71" s="1695" t="s">
        <v>507</v>
      </c>
      <c r="D71" s="1695"/>
      <c r="E71" s="1695"/>
      <c r="F71" s="1695"/>
      <c r="G71" s="1695"/>
      <c r="H71" s="1695"/>
      <c r="I71" s="1695"/>
      <c r="J71" s="1692" t="s">
        <v>501</v>
      </c>
      <c r="K71" s="1692"/>
      <c r="L71" s="1692"/>
      <c r="M71" s="1692"/>
      <c r="N71" s="1693" t="s">
        <v>500</v>
      </c>
      <c r="O71" s="1693"/>
      <c r="P71" s="1693"/>
      <c r="Q71" s="1693"/>
      <c r="R71" s="1230"/>
      <c r="S71" s="1230"/>
    </row>
    <row r="72" spans="1:19" s="441" customFormat="1" ht="9.75" customHeight="1" x14ac:dyDescent="0.2">
      <c r="A72" s="411"/>
      <c r="B72" s="479"/>
      <c r="C72" s="1231" t="s">
        <v>506</v>
      </c>
      <c r="D72" s="1231"/>
      <c r="R72" s="720"/>
      <c r="S72" s="88"/>
    </row>
    <row r="73" spans="1:19" x14ac:dyDescent="0.2">
      <c r="A73" s="411"/>
      <c r="B73" s="679">
        <v>20</v>
      </c>
      <c r="C73" s="1663">
        <v>42522</v>
      </c>
      <c r="D73" s="1663"/>
      <c r="E73" s="644"/>
      <c r="F73" s="680"/>
      <c r="G73" s="680"/>
      <c r="H73" s="680"/>
      <c r="I73" s="680"/>
      <c r="J73" s="681"/>
      <c r="K73" s="681"/>
      <c r="L73" s="681"/>
      <c r="M73" s="681"/>
      <c r="N73" s="682"/>
      <c r="O73" s="682"/>
      <c r="P73" s="682"/>
      <c r="Q73" s="959"/>
      <c r="R73" s="724"/>
      <c r="S73" s="959"/>
    </row>
  </sheetData>
  <mergeCells count="11">
    <mergeCell ref="C34:D34"/>
    <mergeCell ref="C56:D56"/>
    <mergeCell ref="C70:Q70"/>
    <mergeCell ref="E6:M6"/>
    <mergeCell ref="N6:Q6"/>
    <mergeCell ref="J71:M71"/>
    <mergeCell ref="N71:Q71"/>
    <mergeCell ref="C73:D73"/>
    <mergeCell ref="E1:Q1"/>
    <mergeCell ref="P3:Q3"/>
    <mergeCell ref="C71:I71"/>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6384" width="9.140625" style="101"/>
  </cols>
  <sheetData>
    <row r="1" spans="1:12" ht="13.5" customHeight="1" x14ac:dyDescent="0.2">
      <c r="A1" s="103"/>
      <c r="B1" s="827"/>
      <c r="C1" s="828" t="s">
        <v>398</v>
      </c>
      <c r="D1" s="829"/>
      <c r="E1" s="103"/>
      <c r="F1" s="103"/>
      <c r="G1" s="103"/>
      <c r="H1" s="103"/>
      <c r="I1" s="830"/>
      <c r="J1" s="103"/>
      <c r="K1" s="103"/>
      <c r="L1" s="100"/>
    </row>
    <row r="2" spans="1:12" ht="6" customHeight="1" x14ac:dyDescent="0.2">
      <c r="A2" s="345"/>
      <c r="B2" s="831"/>
      <c r="C2" s="832"/>
      <c r="D2" s="832"/>
      <c r="E2" s="833"/>
      <c r="F2" s="833"/>
      <c r="G2" s="833"/>
      <c r="H2" s="833"/>
      <c r="I2" s="834"/>
      <c r="J2" s="798"/>
      <c r="K2" s="344"/>
      <c r="L2" s="100"/>
    </row>
    <row r="3" spans="1:12" ht="6" customHeight="1" thickBot="1" x14ac:dyDescent="0.25">
      <c r="A3" s="345"/>
      <c r="B3" s="345"/>
      <c r="C3" s="103"/>
      <c r="D3" s="103"/>
      <c r="E3" s="103"/>
      <c r="F3" s="103"/>
      <c r="G3" s="103"/>
      <c r="H3" s="103"/>
      <c r="I3" s="103"/>
      <c r="J3" s="103"/>
      <c r="K3" s="346"/>
      <c r="L3" s="100"/>
    </row>
    <row r="4" spans="1:12" s="105" customFormat="1" ht="13.5" customHeight="1" thickBot="1" x14ac:dyDescent="0.25">
      <c r="A4" s="389"/>
      <c r="B4" s="345"/>
      <c r="C4" s="1704" t="s">
        <v>399</v>
      </c>
      <c r="D4" s="1705"/>
      <c r="E4" s="1705"/>
      <c r="F4" s="1705"/>
      <c r="G4" s="1705"/>
      <c r="H4" s="1705"/>
      <c r="I4" s="1705"/>
      <c r="J4" s="1706"/>
      <c r="K4" s="346"/>
      <c r="L4" s="104"/>
    </row>
    <row r="5" spans="1:12" ht="15.75" customHeight="1" x14ac:dyDescent="0.2">
      <c r="A5" s="345"/>
      <c r="B5" s="345"/>
      <c r="C5" s="835" t="s">
        <v>69</v>
      </c>
      <c r="D5" s="106"/>
      <c r="E5" s="106"/>
      <c r="F5" s="106"/>
      <c r="G5" s="106"/>
      <c r="H5" s="106"/>
      <c r="I5" s="106"/>
      <c r="J5" s="836"/>
      <c r="K5" s="346"/>
      <c r="L5" s="100"/>
    </row>
    <row r="6" spans="1:12" ht="12" customHeight="1" x14ac:dyDescent="0.2">
      <c r="A6" s="345"/>
      <c r="B6" s="345"/>
      <c r="C6" s="106"/>
      <c r="D6" s="106"/>
      <c r="E6" s="837"/>
      <c r="F6" s="837"/>
      <c r="G6" s="837"/>
      <c r="H6" s="837"/>
      <c r="I6" s="837"/>
      <c r="J6" s="838"/>
      <c r="K6" s="346"/>
      <c r="L6" s="100"/>
    </row>
    <row r="7" spans="1:12" ht="24" customHeight="1" x14ac:dyDescent="0.2">
      <c r="A7" s="345"/>
      <c r="B7" s="345"/>
      <c r="C7" s="1707" t="s">
        <v>631</v>
      </c>
      <c r="D7" s="1708"/>
      <c r="E7" s="826" t="s">
        <v>68</v>
      </c>
      <c r="F7" s="826" t="s">
        <v>400</v>
      </c>
      <c r="G7" s="107" t="s">
        <v>401</v>
      </c>
      <c r="H7" s="107" t="s">
        <v>402</v>
      </c>
      <c r="I7" s="107"/>
      <c r="J7" s="839"/>
      <c r="K7" s="347"/>
      <c r="L7" s="108"/>
    </row>
    <row r="8" spans="1:12" s="846" customFormat="1" ht="3" customHeight="1" x14ac:dyDescent="0.2">
      <c r="A8" s="840"/>
      <c r="B8" s="345"/>
      <c r="C8" s="109"/>
      <c r="D8" s="841"/>
      <c r="E8" s="842"/>
      <c r="F8" s="843"/>
      <c r="G8" s="841"/>
      <c r="H8" s="841"/>
      <c r="I8" s="841"/>
      <c r="J8" s="841"/>
      <c r="K8" s="844"/>
      <c r="L8" s="845"/>
    </row>
    <row r="9" spans="1:12" s="113" customFormat="1" ht="12.75" customHeight="1" x14ac:dyDescent="0.2">
      <c r="A9" s="390"/>
      <c r="B9" s="345"/>
      <c r="C9" s="111" t="s">
        <v>196</v>
      </c>
      <c r="D9" s="772" t="s">
        <v>196</v>
      </c>
      <c r="E9" s="795">
        <v>4.2</v>
      </c>
      <c r="F9" s="795">
        <v>7</v>
      </c>
      <c r="G9" s="795">
        <v>4.3</v>
      </c>
      <c r="H9" s="795">
        <v>4</v>
      </c>
      <c r="I9" s="112">
        <f>IFERROR(H9/G9,":")</f>
        <v>0.93023255813953487</v>
      </c>
      <c r="J9" s="847"/>
      <c r="K9" s="348"/>
      <c r="L9" s="110"/>
    </row>
    <row r="10" spans="1:12" ht="12.75" customHeight="1" x14ac:dyDescent="0.2">
      <c r="A10" s="345"/>
      <c r="B10" s="345"/>
      <c r="C10" s="111" t="s">
        <v>197</v>
      </c>
      <c r="D10" s="772" t="s">
        <v>197</v>
      </c>
      <c r="E10" s="795">
        <v>5.8</v>
      </c>
      <c r="F10" s="795">
        <v>10.4</v>
      </c>
      <c r="G10" s="795">
        <v>6.2</v>
      </c>
      <c r="H10" s="795">
        <v>5.3</v>
      </c>
      <c r="I10" s="112">
        <f t="shared" ref="I10:I39" si="0">IFERROR(H10/G10,":")</f>
        <v>0.85483870967741926</v>
      </c>
      <c r="J10" s="847"/>
      <c r="K10" s="349"/>
      <c r="L10" s="102"/>
    </row>
    <row r="11" spans="1:12" ht="12.75" customHeight="1" x14ac:dyDescent="0.2">
      <c r="A11" s="345"/>
      <c r="B11" s="345"/>
      <c r="C11" s="111" t="s">
        <v>198</v>
      </c>
      <c r="D11" s="772" t="s">
        <v>198</v>
      </c>
      <c r="E11" s="795">
        <v>8.6999999999999993</v>
      </c>
      <c r="F11" s="795">
        <v>24.6</v>
      </c>
      <c r="G11" s="795">
        <v>9.3000000000000007</v>
      </c>
      <c r="H11" s="795">
        <v>8</v>
      </c>
      <c r="I11" s="112">
        <f t="shared" si="0"/>
        <v>0.86021505376344076</v>
      </c>
      <c r="J11" s="847"/>
      <c r="K11" s="349"/>
      <c r="L11" s="102"/>
    </row>
    <row r="12" spans="1:12" ht="12.75" customHeight="1" x14ac:dyDescent="0.2">
      <c r="A12" s="345"/>
      <c r="B12" s="345"/>
      <c r="C12" s="111" t="s">
        <v>372</v>
      </c>
      <c r="D12" s="772" t="s">
        <v>372</v>
      </c>
      <c r="E12" s="795">
        <v>11.6</v>
      </c>
      <c r="F12" s="795">
        <v>27.7</v>
      </c>
      <c r="G12" s="795">
        <v>11.8</v>
      </c>
      <c r="H12" s="795">
        <v>11.3</v>
      </c>
      <c r="I12" s="112">
        <f t="shared" si="0"/>
        <v>0.9576271186440678</v>
      </c>
      <c r="J12" s="847"/>
      <c r="K12" s="349"/>
      <c r="L12" s="102"/>
    </row>
    <row r="13" spans="1:12" ht="12.75" customHeight="1" x14ac:dyDescent="0.2">
      <c r="A13" s="345"/>
      <c r="B13" s="345"/>
      <c r="C13" s="111"/>
      <c r="D13" s="772" t="s">
        <v>380</v>
      </c>
      <c r="E13" s="795">
        <v>14.6</v>
      </c>
      <c r="F13" s="795">
        <v>38.9</v>
      </c>
      <c r="G13" s="795">
        <v>14</v>
      </c>
      <c r="H13" s="795">
        <v>15.3</v>
      </c>
      <c r="I13" s="112">
        <f t="shared" si="0"/>
        <v>1.092857142857143</v>
      </c>
      <c r="J13" s="847"/>
      <c r="K13" s="349"/>
      <c r="L13" s="102"/>
    </row>
    <row r="14" spans="1:12" ht="12.75" customHeight="1" x14ac:dyDescent="0.2">
      <c r="A14" s="345"/>
      <c r="B14" s="345"/>
      <c r="C14" s="111" t="s">
        <v>199</v>
      </c>
      <c r="D14" s="772" t="s">
        <v>199</v>
      </c>
      <c r="E14" s="795">
        <v>10.199999999999999</v>
      </c>
      <c r="F14" s="795">
        <v>24.2</v>
      </c>
      <c r="G14" s="795">
        <v>8.8000000000000007</v>
      </c>
      <c r="H14" s="795">
        <v>11.9</v>
      </c>
      <c r="I14" s="112">
        <f t="shared" si="0"/>
        <v>1.3522727272727273</v>
      </c>
      <c r="J14" s="847"/>
      <c r="K14" s="349"/>
      <c r="L14" s="102"/>
    </row>
    <row r="15" spans="1:12" ht="12.75" customHeight="1" x14ac:dyDescent="0.2">
      <c r="A15" s="345"/>
      <c r="B15" s="345"/>
      <c r="C15" s="111" t="s">
        <v>373</v>
      </c>
      <c r="D15" s="772" t="s">
        <v>381</v>
      </c>
      <c r="E15" s="795">
        <v>7.8</v>
      </c>
      <c r="F15" s="795">
        <v>16.3</v>
      </c>
      <c r="G15" s="795">
        <v>7.5</v>
      </c>
      <c r="H15" s="795">
        <v>8.1999999999999993</v>
      </c>
      <c r="I15" s="112">
        <f t="shared" si="0"/>
        <v>1.0933333333333333</v>
      </c>
      <c r="J15" s="847"/>
      <c r="K15" s="349"/>
      <c r="L15" s="102"/>
    </row>
    <row r="16" spans="1:12" ht="12.75" customHeight="1" x14ac:dyDescent="0.2">
      <c r="A16" s="345"/>
      <c r="B16" s="345"/>
      <c r="C16" s="111" t="s">
        <v>200</v>
      </c>
      <c r="D16" s="772" t="s">
        <v>200</v>
      </c>
      <c r="E16" s="795">
        <v>20.100000000000001</v>
      </c>
      <c r="F16" s="795">
        <v>45</v>
      </c>
      <c r="G16" s="795">
        <v>18.399999999999999</v>
      </c>
      <c r="H16" s="795">
        <v>22.1</v>
      </c>
      <c r="I16" s="112">
        <f t="shared" si="0"/>
        <v>1.2010869565217392</v>
      </c>
      <c r="J16" s="847"/>
      <c r="K16" s="349"/>
      <c r="L16" s="102"/>
    </row>
    <row r="17" spans="1:12" ht="12.75" customHeight="1" x14ac:dyDescent="0.2">
      <c r="A17" s="345"/>
      <c r="B17" s="345"/>
      <c r="C17" s="111" t="s">
        <v>374</v>
      </c>
      <c r="D17" s="772" t="s">
        <v>374</v>
      </c>
      <c r="E17" s="795">
        <v>6.8</v>
      </c>
      <c r="F17" s="795">
        <v>11.6</v>
      </c>
      <c r="G17" s="795">
        <v>7.4</v>
      </c>
      <c r="H17" s="795">
        <v>6.2</v>
      </c>
      <c r="I17" s="112">
        <f t="shared" si="0"/>
        <v>0.83783783783783783</v>
      </c>
      <c r="J17" s="847"/>
      <c r="K17" s="349"/>
      <c r="L17" s="102"/>
    </row>
    <row r="18" spans="1:12" ht="12.75" customHeight="1" x14ac:dyDescent="0.2">
      <c r="A18" s="345"/>
      <c r="B18" s="345"/>
      <c r="C18" s="111" t="s">
        <v>201</v>
      </c>
      <c r="D18" s="772" t="s">
        <v>201</v>
      </c>
      <c r="E18" s="795">
        <v>9.1</v>
      </c>
      <c r="F18" s="795">
        <v>22.2</v>
      </c>
      <c r="G18" s="795">
        <v>9.4</v>
      </c>
      <c r="H18" s="795">
        <v>8.8000000000000007</v>
      </c>
      <c r="I18" s="112">
        <f t="shared" si="0"/>
        <v>0.93617021276595747</v>
      </c>
      <c r="J18" s="847"/>
      <c r="K18" s="349"/>
      <c r="L18" s="102"/>
    </row>
    <row r="19" spans="1:12" ht="12.75" customHeight="1" x14ac:dyDescent="0.2">
      <c r="A19" s="345"/>
      <c r="B19" s="345"/>
      <c r="C19" s="111" t="s">
        <v>202</v>
      </c>
      <c r="D19" s="772" t="s">
        <v>202</v>
      </c>
      <c r="E19" s="795">
        <v>9.9</v>
      </c>
      <c r="F19" s="795">
        <v>23.5</v>
      </c>
      <c r="G19" s="795">
        <v>10.199999999999999</v>
      </c>
      <c r="H19" s="795">
        <v>9.5</v>
      </c>
      <c r="I19" s="112">
        <f t="shared" si="0"/>
        <v>0.93137254901960786</v>
      </c>
      <c r="J19" s="847"/>
      <c r="K19" s="349"/>
      <c r="L19" s="102"/>
    </row>
    <row r="20" spans="1:12" s="115" customFormat="1" ht="12.75" customHeight="1" x14ac:dyDescent="0.2">
      <c r="A20" s="391"/>
      <c r="B20" s="345"/>
      <c r="C20" s="111" t="s">
        <v>356</v>
      </c>
      <c r="D20" s="772" t="s">
        <v>375</v>
      </c>
      <c r="E20" s="795">
        <v>24.2</v>
      </c>
      <c r="F20" s="795">
        <v>51.4</v>
      </c>
      <c r="G20" s="795">
        <v>20.6</v>
      </c>
      <c r="H20" s="795">
        <v>28.7</v>
      </c>
      <c r="I20" s="112">
        <f t="shared" si="0"/>
        <v>1.3932038834951455</v>
      </c>
      <c r="J20" s="848"/>
      <c r="K20" s="350"/>
      <c r="L20" s="114"/>
    </row>
    <row r="21" spans="1:12" ht="12.75" customHeight="1" x14ac:dyDescent="0.2">
      <c r="A21" s="345"/>
      <c r="B21" s="345"/>
      <c r="C21" s="111" t="s">
        <v>203</v>
      </c>
      <c r="D21" s="772" t="s">
        <v>382</v>
      </c>
      <c r="E21" s="795">
        <v>6.4</v>
      </c>
      <c r="F21" s="795">
        <v>11.2</v>
      </c>
      <c r="G21" s="795">
        <v>6</v>
      </c>
      <c r="H21" s="795">
        <v>6.9</v>
      </c>
      <c r="I21" s="112">
        <f t="shared" si="0"/>
        <v>1.1500000000000001</v>
      </c>
      <c r="J21" s="847"/>
      <c r="K21" s="349"/>
      <c r="L21" s="102"/>
    </row>
    <row r="22" spans="1:12" s="117" customFormat="1" ht="12.75" customHeight="1" x14ac:dyDescent="0.2">
      <c r="A22" s="392"/>
      <c r="B22" s="345"/>
      <c r="C22" s="111" t="s">
        <v>204</v>
      </c>
      <c r="D22" s="772" t="s">
        <v>204</v>
      </c>
      <c r="E22" s="795">
        <v>8.4</v>
      </c>
      <c r="F22" s="795">
        <v>18</v>
      </c>
      <c r="G22" s="795">
        <v>9.9</v>
      </c>
      <c r="H22" s="795">
        <v>6.6</v>
      </c>
      <c r="I22" s="112">
        <f t="shared" si="0"/>
        <v>0.66666666666666663</v>
      </c>
      <c r="J22" s="848"/>
      <c r="K22" s="351"/>
      <c r="L22" s="116"/>
    </row>
    <row r="23" spans="1:12" s="119" customFormat="1" ht="12.75" customHeight="1" x14ac:dyDescent="0.2">
      <c r="A23" s="352"/>
      <c r="B23" s="352"/>
      <c r="C23" s="111" t="s">
        <v>205</v>
      </c>
      <c r="D23" s="772" t="s">
        <v>205</v>
      </c>
      <c r="E23" s="795">
        <v>11.7</v>
      </c>
      <c r="F23" s="795">
        <v>36.9</v>
      </c>
      <c r="G23" s="795">
        <v>10.8</v>
      </c>
      <c r="H23" s="795">
        <v>12.8</v>
      </c>
      <c r="I23" s="112">
        <f t="shared" si="0"/>
        <v>1.1851851851851851</v>
      </c>
      <c r="J23" s="847"/>
      <c r="K23" s="349"/>
      <c r="L23" s="118"/>
    </row>
    <row r="24" spans="1:12" ht="12.75" customHeight="1" x14ac:dyDescent="0.2">
      <c r="A24" s="345"/>
      <c r="B24" s="345"/>
      <c r="C24" s="111" t="s">
        <v>206</v>
      </c>
      <c r="D24" s="772" t="s">
        <v>206</v>
      </c>
      <c r="E24" s="795">
        <v>6.2</v>
      </c>
      <c r="F24" s="795">
        <v>13.8</v>
      </c>
      <c r="G24" s="795">
        <v>5.6</v>
      </c>
      <c r="H24" s="795">
        <v>7</v>
      </c>
      <c r="I24" s="112">
        <f t="shared" si="0"/>
        <v>1.25</v>
      </c>
      <c r="J24" s="847"/>
      <c r="K24" s="349"/>
      <c r="L24" s="102"/>
    </row>
    <row r="25" spans="1:12" ht="12.75" customHeight="1" x14ac:dyDescent="0.2">
      <c r="A25" s="345"/>
      <c r="B25" s="345"/>
      <c r="C25" s="111" t="s">
        <v>207</v>
      </c>
      <c r="D25" s="772" t="s">
        <v>207</v>
      </c>
      <c r="E25" s="795">
        <v>4.3</v>
      </c>
      <c r="F25" s="795">
        <v>8.9</v>
      </c>
      <c r="G25" s="795">
        <v>4.0999999999999996</v>
      </c>
      <c r="H25" s="795">
        <v>4.8</v>
      </c>
      <c r="I25" s="112">
        <f t="shared" si="0"/>
        <v>1.1707317073170733</v>
      </c>
      <c r="J25" s="847"/>
      <c r="K25" s="349"/>
      <c r="L25" s="102"/>
    </row>
    <row r="26" spans="1:12" s="121" customFormat="1" ht="12.75" customHeight="1" x14ac:dyDescent="0.2">
      <c r="A26" s="353"/>
      <c r="B26" s="353"/>
      <c r="C26" s="109" t="s">
        <v>73</v>
      </c>
      <c r="D26" s="849" t="s">
        <v>73</v>
      </c>
      <c r="E26" s="850">
        <v>12</v>
      </c>
      <c r="F26" s="850">
        <v>29.9</v>
      </c>
      <c r="G26" s="850">
        <v>11.9</v>
      </c>
      <c r="H26" s="850">
        <v>12</v>
      </c>
      <c r="I26" s="851">
        <f t="shared" si="0"/>
        <v>1.0084033613445378</v>
      </c>
      <c r="J26" s="848"/>
      <c r="K26" s="354"/>
      <c r="L26" s="120"/>
    </row>
    <row r="27" spans="1:12" s="123" customFormat="1" ht="12.75" customHeight="1" x14ac:dyDescent="0.2">
      <c r="A27" s="355"/>
      <c r="B27" s="393"/>
      <c r="C27" s="397" t="s">
        <v>208</v>
      </c>
      <c r="D27" s="773" t="s">
        <v>208</v>
      </c>
      <c r="E27" s="796">
        <v>10.199999999999999</v>
      </c>
      <c r="F27" s="796">
        <v>21.1</v>
      </c>
      <c r="G27" s="796">
        <v>9.8000000000000007</v>
      </c>
      <c r="H27" s="796">
        <v>10.6</v>
      </c>
      <c r="I27" s="852">
        <f t="shared" si="0"/>
        <v>1.0816326530612244</v>
      </c>
      <c r="J27" s="853"/>
      <c r="K27" s="356"/>
      <c r="L27" s="122"/>
    </row>
    <row r="28" spans="1:12" ht="12.75" customHeight="1" x14ac:dyDescent="0.2">
      <c r="A28" s="345"/>
      <c r="B28" s="345"/>
      <c r="C28" s="111" t="s">
        <v>209</v>
      </c>
      <c r="D28" s="772" t="s">
        <v>209</v>
      </c>
      <c r="E28" s="795">
        <v>7.1</v>
      </c>
      <c r="F28" s="795">
        <v>17.399999999999999</v>
      </c>
      <c r="G28" s="795">
        <v>7.3</v>
      </c>
      <c r="H28" s="795">
        <v>6.8</v>
      </c>
      <c r="I28" s="112">
        <f t="shared" si="0"/>
        <v>0.93150684931506844</v>
      </c>
      <c r="J28" s="847"/>
      <c r="K28" s="349"/>
      <c r="L28" s="102"/>
    </row>
    <row r="29" spans="1:12" ht="12.75" customHeight="1" x14ac:dyDescent="0.2">
      <c r="A29" s="345"/>
      <c r="B29" s="345"/>
      <c r="C29" s="111" t="s">
        <v>210</v>
      </c>
      <c r="D29" s="772" t="s">
        <v>210</v>
      </c>
      <c r="E29" s="795">
        <v>6</v>
      </c>
      <c r="F29" s="795">
        <v>11.6</v>
      </c>
      <c r="G29" s="795">
        <v>5.4</v>
      </c>
      <c r="H29" s="795">
        <v>6.7</v>
      </c>
      <c r="I29" s="112">
        <f t="shared" si="0"/>
        <v>1.2407407407407407</v>
      </c>
      <c r="J29" s="847"/>
      <c r="K29" s="349"/>
      <c r="L29" s="102"/>
    </row>
    <row r="30" spans="1:12" ht="12.75" customHeight="1" x14ac:dyDescent="0.2">
      <c r="A30" s="345"/>
      <c r="B30" s="345"/>
      <c r="C30" s="111" t="s">
        <v>358</v>
      </c>
      <c r="D30" s="772" t="s">
        <v>377</v>
      </c>
      <c r="E30" s="795">
        <v>5.6</v>
      </c>
      <c r="F30" s="795">
        <v>14.2</v>
      </c>
      <c r="G30" s="795">
        <v>5.4</v>
      </c>
      <c r="H30" s="795">
        <v>5.9</v>
      </c>
      <c r="I30" s="112">
        <f t="shared" si="0"/>
        <v>1.0925925925925926</v>
      </c>
      <c r="J30" s="847"/>
      <c r="K30" s="349"/>
      <c r="L30" s="102"/>
    </row>
    <row r="31" spans="1:12" ht="12.75" customHeight="1" x14ac:dyDescent="0.2">
      <c r="A31" s="345"/>
      <c r="B31" s="345"/>
      <c r="C31" s="111" t="s">
        <v>345</v>
      </c>
      <c r="D31" s="772" t="s">
        <v>378</v>
      </c>
      <c r="E31" s="795">
        <v>9.6</v>
      </c>
      <c r="F31" s="795">
        <v>14.3</v>
      </c>
      <c r="G31" s="795">
        <v>10</v>
      </c>
      <c r="H31" s="795">
        <v>9.3000000000000007</v>
      </c>
      <c r="I31" s="112">
        <f t="shared" si="0"/>
        <v>0.93</v>
      </c>
      <c r="J31" s="847"/>
      <c r="K31" s="349"/>
      <c r="L31" s="102"/>
    </row>
    <row r="32" spans="1:12" ht="12.75" customHeight="1" x14ac:dyDescent="0.2">
      <c r="A32" s="345"/>
      <c r="B32" s="345"/>
      <c r="C32" s="111" t="s">
        <v>242</v>
      </c>
      <c r="D32" s="772" t="s">
        <v>383</v>
      </c>
      <c r="E32" s="795">
        <v>8.1999999999999993</v>
      </c>
      <c r="F32" s="795">
        <v>13.8</v>
      </c>
      <c r="G32" s="795">
        <v>9.5</v>
      </c>
      <c r="H32" s="795">
        <v>7</v>
      </c>
      <c r="I32" s="112">
        <f t="shared" si="0"/>
        <v>0.73684210526315785</v>
      </c>
      <c r="J32" s="847"/>
      <c r="K32" s="349"/>
      <c r="L32" s="102"/>
    </row>
    <row r="33" spans="1:12" s="126" customFormat="1" ht="12.75" customHeight="1" x14ac:dyDescent="0.2">
      <c r="A33" s="394"/>
      <c r="B33" s="345"/>
      <c r="C33" s="111" t="s">
        <v>211</v>
      </c>
      <c r="D33" s="772" t="s">
        <v>211</v>
      </c>
      <c r="E33" s="795">
        <v>6.3</v>
      </c>
      <c r="F33" s="795">
        <v>17.100000000000001</v>
      </c>
      <c r="G33" s="795">
        <v>6.1</v>
      </c>
      <c r="H33" s="795">
        <v>6.5</v>
      </c>
      <c r="I33" s="112">
        <f t="shared" si="0"/>
        <v>1.0655737704918034</v>
      </c>
      <c r="J33" s="847"/>
      <c r="K33" s="357"/>
      <c r="L33" s="124"/>
    </row>
    <row r="34" spans="1:12" ht="12.75" customHeight="1" x14ac:dyDescent="0.2">
      <c r="A34" s="345"/>
      <c r="B34" s="345"/>
      <c r="C34" s="111" t="s">
        <v>357</v>
      </c>
      <c r="D34" s="772" t="s">
        <v>376</v>
      </c>
      <c r="E34" s="795">
        <v>4.9000000000000004</v>
      </c>
      <c r="F34" s="795">
        <v>13</v>
      </c>
      <c r="G34" s="795">
        <v>5</v>
      </c>
      <c r="H34" s="795">
        <v>4.8</v>
      </c>
      <c r="I34" s="112">
        <f t="shared" si="0"/>
        <v>0.96</v>
      </c>
      <c r="J34" s="847"/>
      <c r="K34" s="349"/>
      <c r="L34" s="102"/>
    </row>
    <row r="35" spans="1:12" ht="12.75" customHeight="1" x14ac:dyDescent="0.2">
      <c r="A35" s="345"/>
      <c r="B35" s="345"/>
      <c r="C35" s="111" t="s">
        <v>212</v>
      </c>
      <c r="D35" s="772" t="s">
        <v>212</v>
      </c>
      <c r="E35" s="795">
        <v>4.0999999999999996</v>
      </c>
      <c r="F35" s="795">
        <v>9.5</v>
      </c>
      <c r="G35" s="795">
        <v>3.5</v>
      </c>
      <c r="H35" s="795">
        <v>4.8</v>
      </c>
      <c r="I35" s="112">
        <f t="shared" si="0"/>
        <v>1.3714285714285714</v>
      </c>
      <c r="J35" s="847"/>
      <c r="K35" s="349"/>
      <c r="L35" s="102"/>
    </row>
    <row r="36" spans="1:12" s="117" customFormat="1" ht="12.75" customHeight="1" x14ac:dyDescent="0.2">
      <c r="A36" s="392"/>
      <c r="B36" s="345"/>
      <c r="C36" s="111" t="s">
        <v>379</v>
      </c>
      <c r="D36" s="772" t="s">
        <v>379</v>
      </c>
      <c r="E36" s="795">
        <v>6.4</v>
      </c>
      <c r="F36" s="795" t="s">
        <v>632</v>
      </c>
      <c r="G36" s="795">
        <v>7.2</v>
      </c>
      <c r="H36" s="795">
        <v>5.3</v>
      </c>
      <c r="I36" s="112">
        <f t="shared" si="0"/>
        <v>0.73611111111111105</v>
      </c>
      <c r="J36" s="848"/>
      <c r="K36" s="351"/>
      <c r="L36" s="116"/>
    </row>
    <row r="37" spans="1:12" ht="12.75" customHeight="1" x14ac:dyDescent="0.2">
      <c r="A37" s="345"/>
      <c r="B37" s="345"/>
      <c r="C37" s="111" t="s">
        <v>213</v>
      </c>
      <c r="D37" s="772" t="s">
        <v>213</v>
      </c>
      <c r="E37" s="795">
        <v>6.7</v>
      </c>
      <c r="F37" s="795">
        <v>18.399999999999999</v>
      </c>
      <c r="G37" s="795">
        <v>7.1</v>
      </c>
      <c r="H37" s="795">
        <v>6.3</v>
      </c>
      <c r="I37" s="112">
        <f t="shared" si="0"/>
        <v>0.88732394366197187</v>
      </c>
      <c r="J37" s="847"/>
      <c r="K37" s="349"/>
      <c r="L37" s="102"/>
    </row>
    <row r="38" spans="1:12" s="123" customFormat="1" ht="12.75" customHeight="1" x14ac:dyDescent="0.2">
      <c r="A38" s="355"/>
      <c r="B38" s="395"/>
      <c r="C38" s="397" t="s">
        <v>214</v>
      </c>
      <c r="D38" s="773" t="s">
        <v>384</v>
      </c>
      <c r="E38" s="796">
        <v>8.6999999999999993</v>
      </c>
      <c r="F38" s="796">
        <v>18.8</v>
      </c>
      <c r="G38" s="796">
        <v>8.5</v>
      </c>
      <c r="H38" s="796">
        <v>9</v>
      </c>
      <c r="I38" s="852">
        <f t="shared" si="0"/>
        <v>1.0588235294117647</v>
      </c>
      <c r="J38" s="853"/>
      <c r="K38" s="356"/>
      <c r="L38" s="122"/>
    </row>
    <row r="39" spans="1:12" ht="23.25" customHeight="1" x14ac:dyDescent="0.2">
      <c r="A39" s="345"/>
      <c r="B39" s="345"/>
      <c r="C39" s="111" t="s">
        <v>403</v>
      </c>
      <c r="D39" s="774" t="s">
        <v>403</v>
      </c>
      <c r="E39" s="795">
        <v>5</v>
      </c>
      <c r="F39" s="795">
        <v>10.8</v>
      </c>
      <c r="G39" s="795">
        <v>5</v>
      </c>
      <c r="H39" s="795">
        <v>5</v>
      </c>
      <c r="I39" s="112">
        <f t="shared" si="0"/>
        <v>1</v>
      </c>
      <c r="J39" s="847"/>
      <c r="K39" s="349"/>
      <c r="L39" s="102"/>
    </row>
    <row r="40" spans="1:12" s="132" customFormat="1" ht="12" customHeight="1" x14ac:dyDescent="0.2">
      <c r="A40" s="396"/>
      <c r="B40" s="345"/>
      <c r="C40" s="127"/>
      <c r="D40" s="128"/>
      <c r="E40" s="129"/>
      <c r="F40" s="129"/>
      <c r="G40" s="130"/>
      <c r="H40" s="130"/>
      <c r="I40" s="130"/>
      <c r="J40" s="130"/>
      <c r="K40" s="358"/>
      <c r="L40" s="131"/>
    </row>
    <row r="41" spans="1:12" ht="17.25" customHeight="1" x14ac:dyDescent="0.2">
      <c r="A41" s="345"/>
      <c r="B41" s="345"/>
      <c r="C41" s="880"/>
      <c r="D41" s="880"/>
      <c r="E41" s="881"/>
      <c r="F41" s="1703"/>
      <c r="G41" s="1703"/>
      <c r="H41" s="1703"/>
      <c r="I41" s="1703"/>
      <c r="J41" s="1703"/>
      <c r="K41" s="359"/>
      <c r="L41" s="100"/>
    </row>
    <row r="42" spans="1:12" ht="17.25" customHeight="1" x14ac:dyDescent="0.2">
      <c r="A42" s="345"/>
      <c r="B42" s="345"/>
      <c r="C42" s="880"/>
      <c r="D42" s="1709" t="s">
        <v>496</v>
      </c>
      <c r="E42" s="1710"/>
      <c r="F42" s="1710"/>
      <c r="G42" s="882"/>
      <c r="H42" s="882"/>
      <c r="I42" s="1703"/>
      <c r="J42" s="1703"/>
      <c r="K42" s="359"/>
      <c r="L42" s="100"/>
    </row>
    <row r="43" spans="1:12" ht="17.25" customHeight="1" x14ac:dyDescent="0.2">
      <c r="A43" s="345"/>
      <c r="B43" s="345"/>
      <c r="C43" s="880"/>
      <c r="D43" s="1710"/>
      <c r="E43" s="1710"/>
      <c r="F43" s="1710"/>
      <c r="G43" s="882"/>
      <c r="H43" s="882"/>
      <c r="I43" s="1703"/>
      <c r="J43" s="1703"/>
      <c r="K43" s="359"/>
      <c r="L43" s="100"/>
    </row>
    <row r="44" spans="1:12" ht="17.25" customHeight="1" x14ac:dyDescent="0.2">
      <c r="A44" s="345"/>
      <c r="B44" s="345"/>
      <c r="C44" s="880"/>
      <c r="D44" s="1710" t="s">
        <v>497</v>
      </c>
      <c r="E44" s="1710"/>
      <c r="F44" s="1710"/>
      <c r="G44" s="882"/>
      <c r="H44" s="882"/>
      <c r="I44" s="1703"/>
      <c r="J44" s="1703"/>
      <c r="K44" s="359"/>
      <c r="L44" s="100"/>
    </row>
    <row r="45" spans="1:12" ht="17.25" customHeight="1" x14ac:dyDescent="0.2">
      <c r="A45" s="345"/>
      <c r="B45" s="345"/>
      <c r="C45" s="880"/>
      <c r="D45" s="1710"/>
      <c r="E45" s="1710"/>
      <c r="F45" s="1710"/>
      <c r="G45" s="882"/>
      <c r="H45" s="882"/>
      <c r="I45" s="1703"/>
      <c r="J45" s="1703"/>
      <c r="K45" s="359"/>
      <c r="L45" s="100"/>
    </row>
    <row r="46" spans="1:12" ht="17.25" customHeight="1" x14ac:dyDescent="0.2">
      <c r="A46" s="345"/>
      <c r="B46" s="345"/>
      <c r="C46" s="880"/>
      <c r="D46" s="1710"/>
      <c r="E46" s="1710"/>
      <c r="F46" s="1710"/>
      <c r="G46" s="882"/>
      <c r="H46" s="882"/>
      <c r="I46" s="1703"/>
      <c r="J46" s="1703"/>
      <c r="K46" s="359"/>
      <c r="L46" s="100"/>
    </row>
    <row r="47" spans="1:12" ht="17.25" customHeight="1" x14ac:dyDescent="0.2">
      <c r="A47" s="345"/>
      <c r="B47" s="345"/>
      <c r="C47" s="880"/>
      <c r="D47" s="1710" t="s">
        <v>495</v>
      </c>
      <c r="E47" s="1710"/>
      <c r="F47" s="1710"/>
      <c r="G47" s="882"/>
      <c r="H47" s="882"/>
      <c r="I47" s="1703"/>
      <c r="J47" s="1703"/>
      <c r="K47" s="359"/>
      <c r="L47" s="100"/>
    </row>
    <row r="48" spans="1:12" ht="17.25" customHeight="1" x14ac:dyDescent="0.2">
      <c r="A48" s="345"/>
      <c r="B48" s="345"/>
      <c r="C48" s="880"/>
      <c r="D48" s="1710"/>
      <c r="E48" s="1710"/>
      <c r="F48" s="1710"/>
      <c r="G48" s="882"/>
      <c r="H48" s="882"/>
      <c r="I48" s="1703"/>
      <c r="J48" s="1703"/>
      <c r="K48" s="359"/>
      <c r="L48" s="100"/>
    </row>
    <row r="49" spans="1:12" ht="17.25" customHeight="1" x14ac:dyDescent="0.2">
      <c r="A49" s="345"/>
      <c r="B49" s="345"/>
      <c r="C49" s="880"/>
      <c r="D49" s="1710"/>
      <c r="E49" s="1710"/>
      <c r="F49" s="1710"/>
      <c r="G49" s="882"/>
      <c r="H49" s="882"/>
      <c r="I49" s="1703"/>
      <c r="J49" s="1703"/>
      <c r="K49" s="359"/>
      <c r="L49" s="100"/>
    </row>
    <row r="50" spans="1:12" ht="17.25" customHeight="1" x14ac:dyDescent="0.2">
      <c r="A50" s="345"/>
      <c r="B50" s="345"/>
      <c r="C50" s="880"/>
      <c r="D50" s="1710" t="s">
        <v>498</v>
      </c>
      <c r="E50" s="1710"/>
      <c r="F50" s="1710"/>
      <c r="G50" s="882"/>
      <c r="H50" s="882"/>
      <c r="I50" s="1703"/>
      <c r="J50" s="1703"/>
      <c r="K50" s="359"/>
      <c r="L50" s="100"/>
    </row>
    <row r="51" spans="1:12" ht="17.25" customHeight="1" x14ac:dyDescent="0.2">
      <c r="A51" s="345"/>
      <c r="B51" s="345"/>
      <c r="C51" s="880"/>
      <c r="D51" s="1710"/>
      <c r="E51" s="1710"/>
      <c r="F51" s="1710"/>
      <c r="G51" s="882"/>
      <c r="H51" s="882"/>
      <c r="I51" s="1703"/>
      <c r="J51" s="1703"/>
      <c r="K51" s="359"/>
      <c r="L51" s="100"/>
    </row>
    <row r="52" spans="1:12" ht="17.25" customHeight="1" x14ac:dyDescent="0.2">
      <c r="A52" s="345"/>
      <c r="B52" s="345"/>
      <c r="C52" s="880"/>
      <c r="D52" s="1710"/>
      <c r="E52" s="1710"/>
      <c r="F52" s="1710"/>
      <c r="G52" s="882"/>
      <c r="H52" s="882"/>
      <c r="I52" s="1703"/>
      <c r="J52" s="1703"/>
      <c r="K52" s="359"/>
      <c r="L52" s="100"/>
    </row>
    <row r="53" spans="1:12" s="126" customFormat="1" ht="17.25" customHeight="1" x14ac:dyDescent="0.2">
      <c r="A53" s="394"/>
      <c r="B53" s="345"/>
      <c r="C53" s="880"/>
      <c r="D53" s="1709" t="s">
        <v>488</v>
      </c>
      <c r="E53" s="1710"/>
      <c r="F53" s="1710"/>
      <c r="G53" s="882"/>
      <c r="H53" s="882"/>
      <c r="I53" s="1703"/>
      <c r="J53" s="1703"/>
      <c r="K53" s="360"/>
      <c r="L53" s="125"/>
    </row>
    <row r="54" spans="1:12" ht="17.25" customHeight="1" x14ac:dyDescent="0.2">
      <c r="A54" s="345"/>
      <c r="B54" s="345"/>
      <c r="C54" s="880"/>
      <c r="D54" s="1710"/>
      <c r="E54" s="1710"/>
      <c r="F54" s="1710"/>
      <c r="G54" s="882"/>
      <c r="H54" s="882"/>
      <c r="I54" s="1703"/>
      <c r="J54" s="1703"/>
      <c r="K54" s="359"/>
      <c r="L54" s="100"/>
    </row>
    <row r="55" spans="1:12" ht="17.25" customHeight="1" x14ac:dyDescent="0.2">
      <c r="A55" s="345"/>
      <c r="B55" s="345"/>
      <c r="C55" s="880"/>
      <c r="D55" s="1710"/>
      <c r="E55" s="1710"/>
      <c r="F55" s="1710"/>
      <c r="G55" s="882"/>
      <c r="H55" s="882"/>
      <c r="I55" s="1703"/>
      <c r="J55" s="1703"/>
      <c r="K55" s="359"/>
      <c r="L55" s="100"/>
    </row>
    <row r="56" spans="1:12" ht="5.25" customHeight="1" x14ac:dyDescent="0.2">
      <c r="A56" s="345"/>
      <c r="B56" s="345"/>
      <c r="C56" s="880"/>
      <c r="D56" s="882"/>
      <c r="E56" s="882"/>
      <c r="F56" s="882"/>
      <c r="G56" s="882"/>
      <c r="H56" s="882"/>
      <c r="I56" s="1703"/>
      <c r="J56" s="1703"/>
      <c r="K56" s="359"/>
      <c r="L56" s="100"/>
    </row>
    <row r="57" spans="1:12" ht="18.75" customHeight="1" x14ac:dyDescent="0.2">
      <c r="A57" s="345"/>
      <c r="B57" s="345"/>
      <c r="C57" s="880"/>
      <c r="D57" s="880"/>
      <c r="E57" s="881"/>
      <c r="F57" s="1703"/>
      <c r="G57" s="1703"/>
      <c r="H57" s="1703"/>
      <c r="I57" s="1703"/>
      <c r="J57" s="1703"/>
      <c r="K57" s="359"/>
      <c r="L57" s="100"/>
    </row>
    <row r="58" spans="1:12" ht="18.75" customHeight="1" x14ac:dyDescent="0.2">
      <c r="A58" s="345"/>
      <c r="B58" s="345"/>
      <c r="C58" s="1700" t="s">
        <v>499</v>
      </c>
      <c r="D58" s="1700"/>
      <c r="E58" s="1700"/>
      <c r="F58" s="1700"/>
      <c r="G58" s="1700"/>
      <c r="H58" s="1700"/>
      <c r="I58" s="1700"/>
      <c r="J58" s="1700"/>
      <c r="K58" s="824"/>
      <c r="L58" s="100"/>
    </row>
    <row r="59" spans="1:12" ht="11.25" customHeight="1" x14ac:dyDescent="0.2">
      <c r="A59" s="345"/>
      <c r="B59" s="345"/>
      <c r="C59" s="1711" t="s">
        <v>633</v>
      </c>
      <c r="D59" s="1700"/>
      <c r="E59" s="1700"/>
      <c r="F59" s="1700"/>
      <c r="G59" s="1700"/>
      <c r="H59" s="1700"/>
      <c r="I59" s="1700"/>
      <c r="J59" s="1700"/>
      <c r="K59" s="1712"/>
      <c r="L59" s="100"/>
    </row>
    <row r="60" spans="1:12" ht="13.5" customHeight="1" x14ac:dyDescent="0.2">
      <c r="A60" s="345"/>
      <c r="B60" s="345"/>
      <c r="C60" s="1701"/>
      <c r="D60" s="1702"/>
      <c r="E60" s="1702"/>
      <c r="F60" s="133"/>
      <c r="G60" s="134"/>
      <c r="H60" s="134"/>
      <c r="I60" s="1713">
        <v>42522</v>
      </c>
      <c r="J60" s="1713"/>
      <c r="K60" s="486">
        <v>21</v>
      </c>
      <c r="L60" s="100"/>
    </row>
  </sheetData>
  <mergeCells count="30">
    <mergeCell ref="D47:F49"/>
    <mergeCell ref="D44:F46"/>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8"/>
      <c r="C1" s="218"/>
      <c r="D1" s="218"/>
      <c r="E1" s="217"/>
      <c r="F1" s="1453" t="s">
        <v>43</v>
      </c>
      <c r="G1" s="1453"/>
      <c r="H1" s="1453"/>
      <c r="I1" s="4"/>
      <c r="J1" s="4"/>
      <c r="K1" s="4"/>
      <c r="L1" s="4"/>
      <c r="M1" s="4"/>
      <c r="N1" s="4"/>
      <c r="O1" s="4"/>
    </row>
    <row r="2" spans="1:15" ht="13.5" customHeight="1" x14ac:dyDescent="0.2">
      <c r="A2" s="2"/>
      <c r="B2" s="224"/>
      <c r="C2" s="1458"/>
      <c r="D2" s="1458"/>
      <c r="E2" s="1458"/>
      <c r="F2" s="1458"/>
      <c r="G2" s="1458"/>
      <c r="H2" s="4"/>
      <c r="I2" s="4"/>
      <c r="J2" s="4"/>
      <c r="K2" s="4"/>
      <c r="L2" s="4"/>
      <c r="M2" s="4"/>
      <c r="N2" s="4"/>
      <c r="O2" s="4"/>
    </row>
    <row r="3" spans="1:15" x14ac:dyDescent="0.2">
      <c r="A3" s="2"/>
      <c r="B3" s="225"/>
      <c r="C3" s="1458"/>
      <c r="D3" s="1458"/>
      <c r="E3" s="1458"/>
      <c r="F3" s="1458"/>
      <c r="G3" s="1458"/>
      <c r="H3" s="1"/>
      <c r="I3" s="4"/>
      <c r="J3" s="4"/>
      <c r="K3" s="4"/>
      <c r="L3" s="4"/>
      <c r="M3" s="4"/>
      <c r="N3" s="4"/>
      <c r="O3" s="2"/>
    </row>
    <row r="4" spans="1:15" ht="12.75" customHeight="1" x14ac:dyDescent="0.2">
      <c r="A4" s="2"/>
      <c r="B4" s="227"/>
      <c r="C4" s="1451" t="s">
        <v>48</v>
      </c>
      <c r="D4" s="1452"/>
      <c r="E4" s="1452"/>
      <c r="F4" s="1452"/>
      <c r="G4" s="1452"/>
      <c r="H4" s="1452"/>
      <c r="I4" s="4"/>
      <c r="J4" s="4"/>
      <c r="K4" s="4"/>
      <c r="L4" s="4"/>
      <c r="M4" s="17"/>
      <c r="N4" s="4"/>
      <c r="O4" s="2"/>
    </row>
    <row r="5" spans="1:15" s="7" customFormat="1" ht="16.5" customHeight="1" x14ac:dyDescent="0.2">
      <c r="A5" s="6"/>
      <c r="B5" s="226"/>
      <c r="C5" s="1452"/>
      <c r="D5" s="1452"/>
      <c r="E5" s="1452"/>
      <c r="F5" s="1452"/>
      <c r="G5" s="1452"/>
      <c r="H5" s="1452"/>
      <c r="I5" s="4"/>
      <c r="J5" s="4"/>
      <c r="K5" s="4"/>
      <c r="L5" s="4"/>
      <c r="M5" s="17"/>
      <c r="N5" s="4"/>
      <c r="O5" s="6"/>
    </row>
    <row r="6" spans="1:15" ht="11.25" customHeight="1" x14ac:dyDescent="0.2">
      <c r="A6" s="2"/>
      <c r="B6" s="227"/>
      <c r="C6" s="1452"/>
      <c r="D6" s="1452"/>
      <c r="E6" s="1452"/>
      <c r="F6" s="1452"/>
      <c r="G6" s="1452"/>
      <c r="H6" s="1452"/>
      <c r="I6" s="4"/>
      <c r="J6" s="4"/>
      <c r="K6" s="4"/>
      <c r="L6" s="4"/>
      <c r="M6" s="17"/>
      <c r="N6" s="4"/>
      <c r="O6" s="2"/>
    </row>
    <row r="7" spans="1:15" ht="11.25" customHeight="1" x14ac:dyDescent="0.2">
      <c r="A7" s="2"/>
      <c r="B7" s="227"/>
      <c r="C7" s="1452"/>
      <c r="D7" s="1452"/>
      <c r="E7" s="1452"/>
      <c r="F7" s="1452"/>
      <c r="G7" s="1452"/>
      <c r="H7" s="1452"/>
      <c r="I7" s="4"/>
      <c r="J7" s="4"/>
      <c r="K7" s="4"/>
      <c r="L7" s="4"/>
      <c r="M7" s="17"/>
      <c r="N7" s="4"/>
      <c r="O7" s="2"/>
    </row>
    <row r="8" spans="1:15" ht="117" customHeight="1" x14ac:dyDescent="0.2">
      <c r="A8" s="2"/>
      <c r="B8" s="227"/>
      <c r="C8" s="1452"/>
      <c r="D8" s="1452"/>
      <c r="E8" s="1452"/>
      <c r="F8" s="1452"/>
      <c r="G8" s="1452"/>
      <c r="H8" s="1452"/>
      <c r="I8" s="4"/>
      <c r="J8" s="4"/>
      <c r="K8" s="4"/>
      <c r="L8" s="4"/>
      <c r="M8" s="17"/>
      <c r="N8" s="4"/>
      <c r="O8" s="2"/>
    </row>
    <row r="9" spans="1:15" ht="10.5" customHeight="1" x14ac:dyDescent="0.2">
      <c r="A9" s="2"/>
      <c r="B9" s="227"/>
      <c r="C9" s="1452"/>
      <c r="D9" s="1452"/>
      <c r="E9" s="1452"/>
      <c r="F9" s="1452"/>
      <c r="G9" s="1452"/>
      <c r="H9" s="1452"/>
      <c r="I9" s="4"/>
      <c r="J9" s="4"/>
      <c r="K9" s="4"/>
      <c r="L9" s="4"/>
      <c r="M9" s="17"/>
      <c r="N9" s="3"/>
      <c r="O9" s="2"/>
    </row>
    <row r="10" spans="1:15" ht="11.25" customHeight="1" x14ac:dyDescent="0.2">
      <c r="A10" s="2"/>
      <c r="B10" s="227"/>
      <c r="C10" s="1452"/>
      <c r="D10" s="1452"/>
      <c r="E10" s="1452"/>
      <c r="F10" s="1452"/>
      <c r="G10" s="1452"/>
      <c r="H10" s="1452"/>
      <c r="I10" s="4"/>
      <c r="J10" s="4"/>
      <c r="K10" s="4"/>
      <c r="L10" s="4"/>
      <c r="M10" s="17"/>
      <c r="N10" s="3"/>
      <c r="O10" s="2"/>
    </row>
    <row r="11" spans="1:15" ht="3.75" customHeight="1" x14ac:dyDescent="0.2">
      <c r="A11" s="2"/>
      <c r="B11" s="227"/>
      <c r="C11" s="1452"/>
      <c r="D11" s="1452"/>
      <c r="E11" s="1452"/>
      <c r="F11" s="1452"/>
      <c r="G11" s="1452"/>
      <c r="H11" s="1452"/>
      <c r="I11" s="4"/>
      <c r="J11" s="4"/>
      <c r="K11" s="4"/>
      <c r="L11" s="4"/>
      <c r="M11" s="17"/>
      <c r="N11" s="3"/>
      <c r="O11" s="2"/>
    </row>
    <row r="12" spans="1:15" ht="11.25" customHeight="1" x14ac:dyDescent="0.2">
      <c r="A12" s="2"/>
      <c r="B12" s="227"/>
      <c r="C12" s="1452"/>
      <c r="D12" s="1452"/>
      <c r="E12" s="1452"/>
      <c r="F12" s="1452"/>
      <c r="G12" s="1452"/>
      <c r="H12" s="1452"/>
      <c r="I12" s="4"/>
      <c r="J12" s="4"/>
      <c r="K12" s="4"/>
      <c r="L12" s="4"/>
      <c r="M12" s="17"/>
      <c r="N12" s="3"/>
      <c r="O12" s="2"/>
    </row>
    <row r="13" spans="1:15" ht="11.25" customHeight="1" x14ac:dyDescent="0.2">
      <c r="A13" s="2"/>
      <c r="B13" s="227"/>
      <c r="C13" s="1452"/>
      <c r="D13" s="1452"/>
      <c r="E13" s="1452"/>
      <c r="F13" s="1452"/>
      <c r="G13" s="1452"/>
      <c r="H13" s="1452"/>
      <c r="I13" s="4"/>
      <c r="J13" s="4"/>
      <c r="K13" s="4"/>
      <c r="L13" s="4"/>
      <c r="M13" s="17"/>
      <c r="N13" s="3"/>
      <c r="O13" s="2"/>
    </row>
    <row r="14" spans="1:15" ht="15.75" customHeight="1" x14ac:dyDescent="0.2">
      <c r="A14" s="2"/>
      <c r="B14" s="227"/>
      <c r="C14" s="1452"/>
      <c r="D14" s="1452"/>
      <c r="E14" s="1452"/>
      <c r="F14" s="1452"/>
      <c r="G14" s="1452"/>
      <c r="H14" s="1452"/>
      <c r="I14" s="4"/>
      <c r="J14" s="4"/>
      <c r="K14" s="4"/>
      <c r="L14" s="4"/>
      <c r="M14" s="17"/>
      <c r="N14" s="3"/>
      <c r="O14" s="2"/>
    </row>
    <row r="15" spans="1:15" ht="22.5" customHeight="1" x14ac:dyDescent="0.2">
      <c r="A15" s="2"/>
      <c r="B15" s="227"/>
      <c r="C15" s="1452"/>
      <c r="D15" s="1452"/>
      <c r="E15" s="1452"/>
      <c r="F15" s="1452"/>
      <c r="G15" s="1452"/>
      <c r="H15" s="1452"/>
      <c r="I15" s="4"/>
      <c r="J15" s="4"/>
      <c r="K15" s="4"/>
      <c r="L15" s="4"/>
      <c r="M15" s="17"/>
      <c r="N15" s="3"/>
      <c r="O15" s="2"/>
    </row>
    <row r="16" spans="1:15" ht="11.25" customHeight="1" x14ac:dyDescent="0.2">
      <c r="A16" s="2"/>
      <c r="B16" s="227"/>
      <c r="C16" s="1452"/>
      <c r="D16" s="1452"/>
      <c r="E16" s="1452"/>
      <c r="F16" s="1452"/>
      <c r="G16" s="1452"/>
      <c r="H16" s="1452"/>
      <c r="I16" s="4"/>
      <c r="J16" s="4"/>
      <c r="K16" s="4"/>
      <c r="L16" s="4"/>
      <c r="M16" s="17"/>
      <c r="N16" s="3"/>
      <c r="O16" s="2"/>
    </row>
    <row r="17" spans="1:15" ht="11.25" customHeight="1" x14ac:dyDescent="0.2">
      <c r="A17" s="2"/>
      <c r="B17" s="227"/>
      <c r="C17" s="1452"/>
      <c r="D17" s="1452"/>
      <c r="E17" s="1452"/>
      <c r="F17" s="1452"/>
      <c r="G17" s="1452"/>
      <c r="H17" s="1452"/>
      <c r="I17" s="4"/>
      <c r="J17" s="4"/>
      <c r="K17" s="4"/>
      <c r="L17" s="4"/>
      <c r="M17" s="17"/>
      <c r="N17" s="3"/>
      <c r="O17" s="2"/>
    </row>
    <row r="18" spans="1:15" ht="11.25" customHeight="1" x14ac:dyDescent="0.2">
      <c r="A18" s="2"/>
      <c r="B18" s="227"/>
      <c r="C18" s="1452"/>
      <c r="D18" s="1452"/>
      <c r="E18" s="1452"/>
      <c r="F18" s="1452"/>
      <c r="G18" s="1452"/>
      <c r="H18" s="1452"/>
      <c r="I18" s="5"/>
      <c r="J18" s="5"/>
      <c r="K18" s="5"/>
      <c r="L18" s="5"/>
      <c r="M18" s="5"/>
      <c r="N18" s="3"/>
      <c r="O18" s="2"/>
    </row>
    <row r="19" spans="1:15" ht="11.25" customHeight="1" x14ac:dyDescent="0.2">
      <c r="A19" s="2"/>
      <c r="B19" s="227"/>
      <c r="C19" s="1452"/>
      <c r="D19" s="1452"/>
      <c r="E19" s="1452"/>
      <c r="F19" s="1452"/>
      <c r="G19" s="1452"/>
      <c r="H19" s="1452"/>
      <c r="I19" s="18"/>
      <c r="J19" s="18"/>
      <c r="K19" s="18"/>
      <c r="L19" s="18"/>
      <c r="M19" s="18"/>
      <c r="N19" s="3"/>
      <c r="O19" s="2"/>
    </row>
    <row r="20" spans="1:15" ht="11.25" customHeight="1" x14ac:dyDescent="0.2">
      <c r="A20" s="2"/>
      <c r="B20" s="227"/>
      <c r="C20" s="1452"/>
      <c r="D20" s="1452"/>
      <c r="E20" s="1452"/>
      <c r="F20" s="1452"/>
      <c r="G20" s="1452"/>
      <c r="H20" s="1452"/>
      <c r="I20" s="11"/>
      <c r="J20" s="11"/>
      <c r="K20" s="11"/>
      <c r="L20" s="11"/>
      <c r="M20" s="11"/>
      <c r="N20" s="3"/>
      <c r="O20" s="2"/>
    </row>
    <row r="21" spans="1:15" ht="11.25" customHeight="1" x14ac:dyDescent="0.2">
      <c r="A21" s="2"/>
      <c r="B21" s="227"/>
      <c r="C21" s="1452"/>
      <c r="D21" s="1452"/>
      <c r="E21" s="1452"/>
      <c r="F21" s="1452"/>
      <c r="G21" s="1452"/>
      <c r="H21" s="1452"/>
      <c r="I21" s="11"/>
      <c r="J21" s="11"/>
      <c r="K21" s="11"/>
      <c r="L21" s="11"/>
      <c r="M21" s="11"/>
      <c r="N21" s="3"/>
      <c r="O21" s="2"/>
    </row>
    <row r="22" spans="1:15" ht="12" customHeight="1" x14ac:dyDescent="0.2">
      <c r="A22" s="2"/>
      <c r="B22" s="227"/>
      <c r="C22" s="23"/>
      <c r="D22" s="23"/>
      <c r="E22" s="23"/>
      <c r="F22" s="23"/>
      <c r="G22" s="23"/>
      <c r="H22" s="23"/>
      <c r="I22" s="13"/>
      <c r="J22" s="13"/>
      <c r="K22" s="13"/>
      <c r="L22" s="13"/>
      <c r="M22" s="13"/>
      <c r="N22" s="3"/>
      <c r="O22" s="2"/>
    </row>
    <row r="23" spans="1:15" ht="27.75" customHeight="1" x14ac:dyDescent="0.2">
      <c r="A23" s="2"/>
      <c r="B23" s="227"/>
      <c r="C23" s="23"/>
      <c r="D23" s="23"/>
      <c r="E23" s="23"/>
      <c r="F23" s="23"/>
      <c r="G23" s="23"/>
      <c r="H23" s="23"/>
      <c r="I23" s="11"/>
      <c r="J23" s="11"/>
      <c r="K23" s="11"/>
      <c r="L23" s="11"/>
      <c r="M23" s="11"/>
      <c r="N23" s="3"/>
      <c r="O23" s="2"/>
    </row>
    <row r="24" spans="1:15" ht="18" customHeight="1" x14ac:dyDescent="0.2">
      <c r="A24" s="2"/>
      <c r="B24" s="227"/>
      <c r="C24" s="9"/>
      <c r="D24" s="13"/>
      <c r="E24" s="15"/>
      <c r="F24" s="13"/>
      <c r="G24" s="10"/>
      <c r="H24" s="13"/>
      <c r="I24" s="13"/>
      <c r="J24" s="13"/>
      <c r="K24" s="13"/>
      <c r="L24" s="13"/>
      <c r="M24" s="13"/>
      <c r="N24" s="3"/>
      <c r="O24" s="2"/>
    </row>
    <row r="25" spans="1:15" ht="18" customHeight="1" x14ac:dyDescent="0.2">
      <c r="A25" s="2"/>
      <c r="B25" s="227"/>
      <c r="C25" s="12"/>
      <c r="D25" s="13"/>
      <c r="E25" s="8"/>
      <c r="F25" s="11"/>
      <c r="G25" s="10"/>
      <c r="H25" s="11"/>
      <c r="I25" s="11"/>
      <c r="J25" s="11"/>
      <c r="K25" s="11"/>
      <c r="L25" s="11"/>
      <c r="M25" s="11"/>
      <c r="N25" s="3"/>
      <c r="O25" s="2"/>
    </row>
    <row r="26" spans="1:15" x14ac:dyDescent="0.2">
      <c r="A26" s="2"/>
      <c r="B26" s="227"/>
      <c r="C26" s="12"/>
      <c r="D26" s="13"/>
      <c r="E26" s="8"/>
      <c r="F26" s="11"/>
      <c r="G26" s="10"/>
      <c r="H26" s="11"/>
      <c r="I26" s="11"/>
      <c r="J26" s="11"/>
      <c r="K26" s="11"/>
      <c r="L26" s="11"/>
      <c r="M26" s="11"/>
      <c r="N26" s="3"/>
      <c r="O26" s="2"/>
    </row>
    <row r="27" spans="1:15" ht="13.5" customHeight="1" x14ac:dyDescent="0.2">
      <c r="A27" s="2"/>
      <c r="B27" s="227"/>
      <c r="C27" s="12"/>
      <c r="D27" s="13"/>
      <c r="E27" s="8"/>
      <c r="F27" s="11"/>
      <c r="G27" s="10"/>
      <c r="H27" s="312"/>
      <c r="I27" s="313" t="s">
        <v>42</v>
      </c>
      <c r="J27" s="314"/>
      <c r="K27" s="314"/>
      <c r="L27" s="315"/>
      <c r="M27" s="315"/>
      <c r="N27" s="3"/>
      <c r="O27" s="2"/>
    </row>
    <row r="28" spans="1:15" ht="10.5" customHeight="1" x14ac:dyDescent="0.2">
      <c r="A28" s="2"/>
      <c r="B28" s="227"/>
      <c r="C28" s="9"/>
      <c r="D28" s="13"/>
      <c r="E28" s="15"/>
      <c r="F28" s="13"/>
      <c r="G28" s="10"/>
      <c r="H28" s="13"/>
      <c r="I28" s="316"/>
      <c r="J28" s="316"/>
      <c r="K28" s="316"/>
      <c r="L28" s="316"/>
      <c r="M28" s="485"/>
      <c r="N28" s="317"/>
      <c r="O28" s="2"/>
    </row>
    <row r="29" spans="1:15" ht="16.5" customHeight="1" x14ac:dyDescent="0.2">
      <c r="A29" s="2"/>
      <c r="B29" s="227"/>
      <c r="C29" s="9"/>
      <c r="D29" s="13"/>
      <c r="E29" s="15"/>
      <c r="F29" s="13"/>
      <c r="G29" s="10"/>
      <c r="H29" s="13"/>
      <c r="I29" s="13" t="s">
        <v>433</v>
      </c>
      <c r="J29" s="13"/>
      <c r="K29" s="13"/>
      <c r="L29" s="13"/>
      <c r="M29" s="485"/>
      <c r="N29" s="318"/>
      <c r="O29" s="2"/>
    </row>
    <row r="30" spans="1:15" ht="10.5" customHeight="1" x14ac:dyDescent="0.2">
      <c r="A30" s="2"/>
      <c r="B30" s="227"/>
      <c r="C30" s="9"/>
      <c r="D30" s="13"/>
      <c r="E30" s="15"/>
      <c r="F30" s="13"/>
      <c r="G30" s="10"/>
      <c r="H30" s="13"/>
      <c r="I30" s="13"/>
      <c r="J30" s="13"/>
      <c r="K30" s="13"/>
      <c r="L30" s="13"/>
      <c r="M30" s="485"/>
      <c r="N30" s="318"/>
      <c r="O30" s="2"/>
    </row>
    <row r="31" spans="1:15" ht="16.5" customHeight="1" x14ac:dyDescent="0.2">
      <c r="A31" s="2"/>
      <c r="B31" s="227"/>
      <c r="C31" s="12"/>
      <c r="D31" s="13"/>
      <c r="E31" s="8"/>
      <c r="F31" s="11"/>
      <c r="G31" s="10"/>
      <c r="H31" s="11"/>
      <c r="I31" s="1461" t="s">
        <v>46</v>
      </c>
      <c r="J31" s="1461"/>
      <c r="K31" s="1456">
        <f>+capa!H27</f>
        <v>42522</v>
      </c>
      <c r="L31" s="1457"/>
      <c r="M31" s="485"/>
      <c r="N31" s="319"/>
      <c r="O31" s="2"/>
    </row>
    <row r="32" spans="1:15" ht="10.5" customHeight="1" x14ac:dyDescent="0.2">
      <c r="A32" s="2"/>
      <c r="B32" s="227"/>
      <c r="C32" s="12"/>
      <c r="D32" s="13"/>
      <c r="E32" s="8"/>
      <c r="F32" s="11"/>
      <c r="G32" s="10"/>
      <c r="H32" s="11"/>
      <c r="I32" s="213"/>
      <c r="J32" s="213"/>
      <c r="K32" s="212"/>
      <c r="L32" s="212"/>
      <c r="M32" s="485"/>
      <c r="N32" s="319"/>
      <c r="O32" s="2"/>
    </row>
    <row r="33" spans="1:15" ht="16.5" customHeight="1" x14ac:dyDescent="0.2">
      <c r="A33" s="2"/>
      <c r="B33" s="227"/>
      <c r="C33" s="9"/>
      <c r="D33" s="13"/>
      <c r="E33" s="15"/>
      <c r="F33" s="13"/>
      <c r="G33" s="10"/>
      <c r="H33" s="13"/>
      <c r="I33" s="1454" t="s">
        <v>421</v>
      </c>
      <c r="J33" s="1455"/>
      <c r="K33" s="1455"/>
      <c r="L33" s="1455"/>
      <c r="M33" s="485"/>
      <c r="N33" s="318"/>
      <c r="O33" s="2"/>
    </row>
    <row r="34" spans="1:15" s="96" customFormat="1" ht="14.25" customHeight="1" x14ac:dyDescent="0.2">
      <c r="A34" s="2"/>
      <c r="B34" s="227"/>
      <c r="C34" s="9"/>
      <c r="D34" s="13"/>
      <c r="E34" s="15"/>
      <c r="F34" s="13"/>
      <c r="G34" s="1027"/>
      <c r="H34" s="13"/>
      <c r="I34" s="183"/>
      <c r="J34" s="1026"/>
      <c r="K34" s="1026"/>
      <c r="L34" s="1026"/>
      <c r="M34" s="485"/>
      <c r="N34" s="318"/>
      <c r="O34" s="2"/>
    </row>
    <row r="35" spans="1:15" s="96" customFormat="1" ht="20.25" customHeight="1" x14ac:dyDescent="0.2">
      <c r="A35" s="2"/>
      <c r="B35" s="227"/>
      <c r="C35" s="176"/>
      <c r="D35" s="13"/>
      <c r="E35" s="1028"/>
      <c r="F35" s="11"/>
      <c r="G35" s="1027"/>
      <c r="H35" s="11"/>
      <c r="I35" s="1464" t="s">
        <v>423</v>
      </c>
      <c r="J35" s="1464"/>
      <c r="K35" s="1464"/>
      <c r="L35" s="1464"/>
      <c r="M35" s="485"/>
      <c r="N35" s="319"/>
      <c r="O35" s="2"/>
    </row>
    <row r="36" spans="1:15" s="96" customFormat="1" ht="12.75" customHeight="1" x14ac:dyDescent="0.2">
      <c r="A36" s="2"/>
      <c r="B36" s="227"/>
      <c r="C36" s="176"/>
      <c r="D36" s="13"/>
      <c r="E36" s="1028"/>
      <c r="F36" s="11"/>
      <c r="G36" s="1027"/>
      <c r="H36" s="11"/>
      <c r="I36" s="1023" t="s">
        <v>422</v>
      </c>
      <c r="J36" s="1023"/>
      <c r="K36" s="1023"/>
      <c r="L36" s="1023"/>
      <c r="M36" s="485"/>
      <c r="N36" s="319"/>
      <c r="O36" s="2"/>
    </row>
    <row r="37" spans="1:15" s="96" customFormat="1" ht="12.75" customHeight="1" x14ac:dyDescent="0.2">
      <c r="A37" s="2"/>
      <c r="B37" s="227"/>
      <c r="C37" s="176"/>
      <c r="D37" s="13"/>
      <c r="E37" s="1028"/>
      <c r="F37" s="11"/>
      <c r="G37" s="1027"/>
      <c r="H37" s="11"/>
      <c r="I37" s="1465" t="s">
        <v>427</v>
      </c>
      <c r="J37" s="1465"/>
      <c r="K37" s="1465"/>
      <c r="L37" s="1465"/>
      <c r="M37" s="485"/>
      <c r="N37" s="319"/>
      <c r="O37" s="2"/>
    </row>
    <row r="38" spans="1:15" s="96" customFormat="1" ht="20.25" customHeight="1" x14ac:dyDescent="0.2">
      <c r="A38" s="2"/>
      <c r="B38" s="227"/>
      <c r="C38" s="9"/>
      <c r="D38" s="13"/>
      <c r="E38" s="15"/>
      <c r="F38" s="13"/>
      <c r="G38" s="374"/>
      <c r="H38" s="13"/>
      <c r="I38" s="1462" t="s">
        <v>455</v>
      </c>
      <c r="J38" s="1462"/>
      <c r="K38" s="1462"/>
      <c r="L38" s="1023"/>
      <c r="M38" s="485"/>
      <c r="N38" s="318"/>
      <c r="O38" s="2"/>
    </row>
    <row r="39" spans="1:15" ht="19.5" customHeight="1" x14ac:dyDescent="0.2">
      <c r="A39" s="2"/>
      <c r="B39" s="227"/>
      <c r="C39" s="12"/>
      <c r="D39" s="13"/>
      <c r="E39" s="8"/>
      <c r="F39" s="11"/>
      <c r="G39" s="10"/>
      <c r="H39" s="11"/>
      <c r="I39" s="1462" t="s">
        <v>456</v>
      </c>
      <c r="J39" s="1462"/>
      <c r="K39" s="1462"/>
      <c r="L39" s="1462"/>
      <c r="M39" s="485"/>
      <c r="N39" s="319"/>
      <c r="O39" s="2"/>
    </row>
    <row r="40" spans="1:15" ht="14.25" customHeight="1" x14ac:dyDescent="0.2">
      <c r="A40" s="2"/>
      <c r="B40" s="227"/>
      <c r="C40" s="12"/>
      <c r="D40" s="13"/>
      <c r="E40" s="8"/>
      <c r="F40" s="11"/>
      <c r="G40" s="10"/>
      <c r="H40" s="11"/>
      <c r="I40" s="1023"/>
      <c r="J40" s="1023"/>
      <c r="K40" s="1023"/>
      <c r="L40" s="1023"/>
      <c r="M40" s="485"/>
      <c r="N40" s="319"/>
      <c r="O40" s="2"/>
    </row>
    <row r="41" spans="1:15" ht="12.75" customHeight="1" x14ac:dyDescent="0.2">
      <c r="A41" s="2"/>
      <c r="B41" s="227"/>
      <c r="C41" s="12"/>
      <c r="D41" s="13"/>
      <c r="E41" s="8"/>
      <c r="F41" s="11"/>
      <c r="G41" s="10"/>
      <c r="H41" s="11"/>
      <c r="I41" s="1463" t="s">
        <v>51</v>
      </c>
      <c r="J41" s="1463"/>
      <c r="K41" s="1463"/>
      <c r="L41" s="1463"/>
      <c r="M41" s="485"/>
      <c r="N41" s="319"/>
      <c r="O41" s="2"/>
    </row>
    <row r="42" spans="1:15" ht="14.25" customHeight="1" x14ac:dyDescent="0.2">
      <c r="A42" s="2"/>
      <c r="B42" s="227"/>
      <c r="C42" s="9"/>
      <c r="D42" s="13"/>
      <c r="E42" s="15"/>
      <c r="F42" s="13"/>
      <c r="G42" s="10"/>
      <c r="H42" s="13"/>
      <c r="I42" s="1024"/>
      <c r="J42" s="1024"/>
      <c r="K42" s="1024"/>
      <c r="L42" s="1024"/>
      <c r="M42" s="485"/>
      <c r="N42" s="318"/>
      <c r="O42" s="2"/>
    </row>
    <row r="43" spans="1:15" ht="15" customHeight="1" x14ac:dyDescent="0.2">
      <c r="A43" s="2"/>
      <c r="B43" s="227"/>
      <c r="C43" s="12"/>
      <c r="D43" s="13"/>
      <c r="E43" s="8"/>
      <c r="F43" s="11"/>
      <c r="G43" s="10"/>
      <c r="H43" s="11"/>
      <c r="I43" s="1022" t="s">
        <v>23</v>
      </c>
      <c r="J43" s="1022"/>
      <c r="K43" s="1022"/>
      <c r="L43" s="1022"/>
      <c r="M43" s="485"/>
      <c r="N43" s="319"/>
      <c r="O43" s="2"/>
    </row>
    <row r="44" spans="1:15" ht="14.25" customHeight="1" x14ac:dyDescent="0.2">
      <c r="A44" s="2"/>
      <c r="B44" s="227"/>
      <c r="C44" s="12"/>
      <c r="D44" s="13"/>
      <c r="E44" s="8"/>
      <c r="F44" s="11"/>
      <c r="G44" s="10"/>
      <c r="H44" s="11"/>
      <c r="I44" s="211"/>
      <c r="J44" s="211"/>
      <c r="K44" s="211"/>
      <c r="L44" s="211"/>
      <c r="M44" s="485"/>
      <c r="N44" s="319"/>
      <c r="O44" s="2"/>
    </row>
    <row r="45" spans="1:15" ht="16.5" customHeight="1" x14ac:dyDescent="0.2">
      <c r="A45" s="2"/>
      <c r="B45" s="227"/>
      <c r="C45" s="12"/>
      <c r="D45" s="13"/>
      <c r="E45" s="8"/>
      <c r="F45" s="11"/>
      <c r="G45" s="10"/>
      <c r="H45" s="11"/>
      <c r="I45" s="1461" t="s">
        <v>19</v>
      </c>
      <c r="J45" s="1461"/>
      <c r="K45" s="1461"/>
      <c r="L45" s="1461"/>
      <c r="M45" s="485"/>
      <c r="N45" s="319"/>
      <c r="O45" s="2"/>
    </row>
    <row r="46" spans="1:15" ht="14.25" customHeight="1" x14ac:dyDescent="0.2">
      <c r="A46" s="2"/>
      <c r="B46" s="227"/>
      <c r="C46" s="9"/>
      <c r="D46" s="13"/>
      <c r="E46" s="15"/>
      <c r="F46" s="13"/>
      <c r="G46" s="10"/>
      <c r="H46" s="13"/>
      <c r="I46" s="213"/>
      <c r="J46" s="213"/>
      <c r="K46" s="213"/>
      <c r="L46" s="213"/>
      <c r="M46" s="485"/>
      <c r="N46" s="318"/>
      <c r="O46" s="2"/>
    </row>
    <row r="47" spans="1:15" ht="16.5" customHeight="1" x14ac:dyDescent="0.2">
      <c r="A47" s="2"/>
      <c r="B47" s="227"/>
      <c r="C47" s="12"/>
      <c r="D47" s="13"/>
      <c r="E47" s="8"/>
      <c r="F47" s="573"/>
      <c r="G47" s="922"/>
      <c r="H47" s="573"/>
      <c r="I47" s="1460" t="s">
        <v>10</v>
      </c>
      <c r="J47" s="1460"/>
      <c r="K47" s="1460"/>
      <c r="L47" s="1460"/>
      <c r="M47" s="485"/>
      <c r="N47" s="319"/>
      <c r="O47" s="2"/>
    </row>
    <row r="48" spans="1:15" ht="12.75" customHeight="1" x14ac:dyDescent="0.2">
      <c r="A48" s="2"/>
      <c r="B48" s="227"/>
      <c r="C48" s="9"/>
      <c r="D48" s="13"/>
      <c r="E48" s="15"/>
      <c r="F48" s="1025"/>
      <c r="G48" s="922"/>
      <c r="H48" s="1025"/>
      <c r="I48" s="485"/>
      <c r="J48" s="485"/>
      <c r="K48" s="485"/>
      <c r="L48" s="485"/>
      <c r="M48" s="485"/>
      <c r="N48" s="318"/>
      <c r="O48" s="2"/>
    </row>
    <row r="49" spans="1:15" ht="30.75" customHeight="1" x14ac:dyDescent="0.2">
      <c r="A49" s="2"/>
      <c r="B49" s="227"/>
      <c r="C49" s="9"/>
      <c r="D49" s="13"/>
      <c r="E49" s="15"/>
      <c r="F49" s="1025"/>
      <c r="G49" s="922"/>
      <c r="H49" s="1025"/>
      <c r="I49" s="485"/>
      <c r="J49" s="485"/>
      <c r="K49" s="485"/>
      <c r="L49" s="485"/>
      <c r="M49" s="485"/>
      <c r="N49" s="318"/>
      <c r="O49" s="2"/>
    </row>
    <row r="50" spans="1:15" ht="20.25" customHeight="1" x14ac:dyDescent="0.2">
      <c r="A50" s="2"/>
      <c r="B50" s="227"/>
      <c r="C50" s="802"/>
      <c r="D50" s="13"/>
      <c r="E50" s="8"/>
      <c r="F50" s="573"/>
      <c r="G50" s="922"/>
      <c r="H50" s="573"/>
      <c r="I50" s="485"/>
      <c r="J50" s="485"/>
      <c r="K50" s="485"/>
      <c r="L50" s="485"/>
      <c r="M50" s="485"/>
      <c r="N50" s="319"/>
      <c r="O50" s="2"/>
    </row>
    <row r="51" spans="1:15" x14ac:dyDescent="0.2">
      <c r="A51" s="2"/>
      <c r="B51" s="370">
        <v>2</v>
      </c>
      <c r="C51" s="1459">
        <v>42522</v>
      </c>
      <c r="D51" s="1459"/>
      <c r="E51" s="1459"/>
      <c r="F51" s="1459"/>
      <c r="G51" s="1459"/>
      <c r="H51" s="1459"/>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7"/>
      <c r="C1" s="217"/>
      <c r="D1" s="217"/>
      <c r="E1" s="217"/>
      <c r="F1" s="217"/>
      <c r="G1" s="218"/>
      <c r="H1" s="218"/>
      <c r="I1" s="218"/>
      <c r="J1" s="218"/>
      <c r="K1" s="218"/>
      <c r="L1" s="218"/>
      <c r="M1" s="218"/>
      <c r="N1" s="218"/>
      <c r="O1" s="218"/>
      <c r="P1" s="218"/>
      <c r="Q1" s="218"/>
      <c r="R1" s="218"/>
      <c r="S1" s="218"/>
      <c r="T1" s="218"/>
      <c r="U1" s="218"/>
      <c r="V1" s="218"/>
      <c r="W1" s="218"/>
      <c r="X1" s="1543" t="s">
        <v>319</v>
      </c>
      <c r="Y1" s="1543"/>
      <c r="Z1" s="1543"/>
      <c r="AA1" s="1543"/>
      <c r="AB1" s="1543"/>
      <c r="AC1" s="1543"/>
      <c r="AD1" s="1543"/>
      <c r="AE1" s="1543"/>
      <c r="AF1" s="1543"/>
      <c r="AG1" s="2"/>
    </row>
    <row r="2" spans="1:33" ht="6" customHeight="1" x14ac:dyDescent="0.2">
      <c r="A2" s="219"/>
      <c r="B2" s="1546"/>
      <c r="C2" s="1546"/>
      <c r="D2" s="1546"/>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
    </row>
    <row r="3" spans="1:33" ht="12" customHeight="1" x14ac:dyDescent="0.2">
      <c r="A3" s="219"/>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0"/>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9"/>
      <c r="B5" s="4"/>
      <c r="C5" s="8"/>
      <c r="D5" s="8"/>
      <c r="E5" s="8"/>
      <c r="F5" s="1719"/>
      <c r="G5" s="1719"/>
      <c r="H5" s="1719"/>
      <c r="I5" s="1719"/>
      <c r="J5" s="1719"/>
      <c r="K5" s="1719"/>
      <c r="L5" s="1719"/>
      <c r="M5" s="8"/>
      <c r="N5" s="8"/>
      <c r="O5" s="8"/>
      <c r="P5" s="8"/>
      <c r="Q5" s="8"/>
      <c r="R5" s="3"/>
      <c r="S5" s="3"/>
      <c r="T5" s="3"/>
      <c r="U5" s="61"/>
      <c r="V5" s="3"/>
      <c r="W5" s="3"/>
      <c r="X5" s="3"/>
      <c r="Y5" s="3"/>
      <c r="Z5" s="3"/>
      <c r="AA5" s="3"/>
      <c r="AB5" s="3"/>
      <c r="AC5" s="3"/>
      <c r="AD5" s="3"/>
      <c r="AE5" s="3"/>
      <c r="AF5" s="4"/>
      <c r="AG5" s="2"/>
    </row>
    <row r="6" spans="1:33" ht="9.75" customHeight="1" x14ac:dyDescent="0.2">
      <c r="A6" s="219"/>
      <c r="B6" s="4"/>
      <c r="C6" s="8"/>
      <c r="D6" s="8"/>
      <c r="E6" s="10"/>
      <c r="F6" s="1716"/>
      <c r="G6" s="1716"/>
      <c r="H6" s="1716"/>
      <c r="I6" s="1716"/>
      <c r="J6" s="1716"/>
      <c r="K6" s="1716"/>
      <c r="L6" s="1716"/>
      <c r="M6" s="1716"/>
      <c r="N6" s="1716"/>
      <c r="O6" s="1716"/>
      <c r="P6" s="1716"/>
      <c r="Q6" s="1716"/>
      <c r="R6" s="1716"/>
      <c r="S6" s="1716"/>
      <c r="T6" s="1716"/>
      <c r="U6" s="1716"/>
      <c r="V6" s="1716"/>
      <c r="W6" s="10"/>
      <c r="X6" s="1716"/>
      <c r="Y6" s="1716"/>
      <c r="Z6" s="1716"/>
      <c r="AA6" s="1716"/>
      <c r="AB6" s="1716"/>
      <c r="AC6" s="1716"/>
      <c r="AD6" s="1716"/>
      <c r="AE6" s="10"/>
      <c r="AF6" s="4"/>
      <c r="AG6" s="2"/>
    </row>
    <row r="7" spans="1:33" ht="12.75" customHeight="1" x14ac:dyDescent="0.2">
      <c r="A7" s="219"/>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3"/>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9"/>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9"/>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9"/>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9"/>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9"/>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9"/>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9"/>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9"/>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9"/>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9"/>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9"/>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9"/>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9"/>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9"/>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9"/>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9"/>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9"/>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9"/>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9"/>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9"/>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9"/>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9"/>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9"/>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9"/>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9"/>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9"/>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9"/>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9"/>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9"/>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9"/>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9"/>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9"/>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9"/>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9"/>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9"/>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9"/>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9"/>
      <c r="B45" s="4"/>
      <c r="C45" s="8"/>
      <c r="D45" s="8"/>
      <c r="E45" s="10"/>
      <c r="F45" s="1716"/>
      <c r="G45" s="1716"/>
      <c r="H45" s="1716"/>
      <c r="I45" s="1716"/>
      <c r="J45" s="1716"/>
      <c r="K45" s="1716"/>
      <c r="L45" s="1716"/>
      <c r="M45" s="1716"/>
      <c r="N45" s="1716"/>
      <c r="O45" s="1716"/>
      <c r="P45" s="1716"/>
      <c r="Q45" s="1716"/>
      <c r="R45" s="1716"/>
      <c r="S45" s="1716"/>
      <c r="T45" s="1716"/>
      <c r="U45" s="1716"/>
      <c r="V45" s="1716"/>
      <c r="W45" s="10"/>
      <c r="X45" s="1716"/>
      <c r="Y45" s="1716"/>
      <c r="Z45" s="1716"/>
      <c r="AA45" s="1716"/>
      <c r="AB45" s="1716"/>
      <c r="AC45" s="1716"/>
      <c r="AD45" s="1716"/>
      <c r="AE45" s="10"/>
      <c r="AF45" s="4"/>
      <c r="AG45" s="2"/>
    </row>
    <row r="46" spans="1:33" ht="12.75" customHeight="1" x14ac:dyDescent="0.2">
      <c r="A46" s="219"/>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9"/>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4"/>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9"/>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9"/>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9"/>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9"/>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9"/>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9"/>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9"/>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9"/>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9"/>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9"/>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9"/>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9"/>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9"/>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9"/>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9"/>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9"/>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9"/>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9"/>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9"/>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9"/>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5"/>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9"/>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9"/>
      <c r="B71" s="368">
        <v>22</v>
      </c>
      <c r="C71" s="1717">
        <v>42522</v>
      </c>
      <c r="D71" s="1718"/>
      <c r="E71" s="1718"/>
      <c r="F71" s="1718"/>
      <c r="G71" s="1714"/>
      <c r="H71" s="1715"/>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14" t="s">
        <v>322</v>
      </c>
      <c r="C1" s="1614"/>
      <c r="D1" s="1614"/>
      <c r="E1" s="1614"/>
      <c r="F1" s="1614"/>
      <c r="G1" s="1614"/>
      <c r="H1" s="1614"/>
      <c r="I1" s="218"/>
      <c r="J1" s="218"/>
      <c r="K1" s="218"/>
      <c r="L1" s="218"/>
      <c r="M1" s="218"/>
      <c r="N1" s="218"/>
      <c r="O1" s="218"/>
      <c r="P1" s="218"/>
      <c r="Q1" s="218"/>
      <c r="R1" s="218"/>
      <c r="S1" s="218"/>
      <c r="T1" s="218"/>
      <c r="U1" s="218"/>
      <c r="V1" s="218"/>
      <c r="W1" s="218"/>
      <c r="X1" s="265"/>
      <c r="Y1" s="222"/>
      <c r="Z1" s="222"/>
      <c r="AA1" s="222"/>
      <c r="AB1" s="222"/>
      <c r="AC1" s="222"/>
      <c r="AD1" s="222"/>
      <c r="AE1" s="222"/>
      <c r="AF1" s="222"/>
      <c r="AG1" s="2"/>
    </row>
    <row r="2" spans="1:33" ht="6" customHeight="1" x14ac:dyDescent="0.2">
      <c r="A2" s="2"/>
      <c r="B2" s="1546"/>
      <c r="C2" s="1546"/>
      <c r="D2" s="1546"/>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27"/>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7"/>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6"/>
    </row>
    <row r="5" spans="1:33" ht="3.75" customHeight="1" x14ac:dyDescent="0.2">
      <c r="A5" s="2"/>
      <c r="B5" s="4"/>
      <c r="C5" s="8"/>
      <c r="D5" s="8"/>
      <c r="E5" s="8"/>
      <c r="F5" s="1719"/>
      <c r="G5" s="1719"/>
      <c r="H5" s="1719"/>
      <c r="I5" s="1719"/>
      <c r="J5" s="1719"/>
      <c r="K5" s="1719"/>
      <c r="L5" s="1719"/>
      <c r="M5" s="8"/>
      <c r="N5" s="8"/>
      <c r="O5" s="8"/>
      <c r="P5" s="8"/>
      <c r="Q5" s="8"/>
      <c r="R5" s="3"/>
      <c r="S5" s="3"/>
      <c r="T5" s="3"/>
      <c r="U5" s="61"/>
      <c r="V5" s="3"/>
      <c r="W5" s="3"/>
      <c r="X5" s="3"/>
      <c r="Y5" s="3"/>
      <c r="Z5" s="3"/>
      <c r="AA5" s="3"/>
      <c r="AB5" s="3"/>
      <c r="AC5" s="3"/>
      <c r="AD5" s="3"/>
      <c r="AE5" s="3"/>
      <c r="AF5" s="4"/>
      <c r="AG5" s="227"/>
    </row>
    <row r="6" spans="1:33" ht="9.75" customHeight="1" x14ac:dyDescent="0.2">
      <c r="A6" s="2"/>
      <c r="B6" s="4"/>
      <c r="C6" s="8"/>
      <c r="D6" s="8"/>
      <c r="E6" s="10"/>
      <c r="F6" s="1716"/>
      <c r="G6" s="1716"/>
      <c r="H6" s="1716"/>
      <c r="I6" s="1716"/>
      <c r="J6" s="1716"/>
      <c r="K6" s="1716"/>
      <c r="L6" s="1716"/>
      <c r="M6" s="1716"/>
      <c r="N6" s="1716"/>
      <c r="O6" s="1716"/>
      <c r="P6" s="1716"/>
      <c r="Q6" s="1716"/>
      <c r="R6" s="1716"/>
      <c r="S6" s="1716"/>
      <c r="T6" s="1716"/>
      <c r="U6" s="1716"/>
      <c r="V6" s="1716"/>
      <c r="W6" s="10"/>
      <c r="X6" s="1716"/>
      <c r="Y6" s="1716"/>
      <c r="Z6" s="1716"/>
      <c r="AA6" s="1716"/>
      <c r="AB6" s="1716"/>
      <c r="AC6" s="1716"/>
      <c r="AD6" s="1716"/>
      <c r="AE6" s="10"/>
      <c r="AF6" s="4"/>
      <c r="AG6" s="227"/>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7"/>
    </row>
    <row r="8" spans="1:33" s="50" customFormat="1" ht="13.5" hidden="1" customHeight="1" x14ac:dyDescent="0.2">
      <c r="A8" s="47"/>
      <c r="B8" s="48"/>
      <c r="C8" s="1720"/>
      <c r="D8" s="1720"/>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2"/>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2"/>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9"/>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7"/>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7"/>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7"/>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7"/>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7"/>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7"/>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7"/>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7"/>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7"/>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7"/>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7"/>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7"/>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7"/>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7"/>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7"/>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7"/>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7"/>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7"/>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7"/>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7"/>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7"/>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7"/>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7"/>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7"/>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7"/>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7"/>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7"/>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7"/>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7"/>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7"/>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7"/>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7"/>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7"/>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7"/>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7"/>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7"/>
    </row>
    <row r="47" spans="1:33" ht="11.25" customHeight="1" x14ac:dyDescent="0.2">
      <c r="A47" s="2"/>
      <c r="B47" s="4"/>
      <c r="C47" s="8"/>
      <c r="D47" s="8"/>
      <c r="E47" s="10"/>
      <c r="F47" s="1716"/>
      <c r="G47" s="1716"/>
      <c r="H47" s="1716"/>
      <c r="I47" s="1716"/>
      <c r="J47" s="1716"/>
      <c r="K47" s="1716"/>
      <c r="L47" s="1716"/>
      <c r="M47" s="1716"/>
      <c r="N47" s="1716"/>
      <c r="O47" s="1716"/>
      <c r="P47" s="1716"/>
      <c r="Q47" s="1716"/>
      <c r="R47" s="1716"/>
      <c r="S47" s="1716"/>
      <c r="T47" s="1716"/>
      <c r="U47" s="1716"/>
      <c r="V47" s="1716"/>
      <c r="W47" s="10"/>
      <c r="X47" s="1716"/>
      <c r="Y47" s="1716"/>
      <c r="Z47" s="1716"/>
      <c r="AA47" s="1716"/>
      <c r="AB47" s="1716"/>
      <c r="AC47" s="1716"/>
      <c r="AD47" s="1716"/>
      <c r="AE47" s="10"/>
      <c r="AF47" s="4"/>
      <c r="AG47" s="227"/>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7"/>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7"/>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2"/>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7"/>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7"/>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7"/>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7"/>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7"/>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7"/>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7"/>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7"/>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7"/>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7"/>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7"/>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7"/>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7"/>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7"/>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7"/>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7"/>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7"/>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7"/>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7"/>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7"/>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6"/>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7"/>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72">
        <v>42522</v>
      </c>
      <c r="AA73" s="1472"/>
      <c r="AB73" s="1472"/>
      <c r="AC73" s="1472"/>
      <c r="AD73" s="1472"/>
      <c r="AE73" s="1472"/>
      <c r="AF73" s="368">
        <v>23</v>
      </c>
      <c r="AG73" s="227"/>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6"/>
      <c r="B1" s="336"/>
      <c r="C1" s="336"/>
      <c r="D1" s="336"/>
      <c r="E1" s="336"/>
    </row>
    <row r="2" spans="1:5" ht="13.5" customHeight="1" x14ac:dyDescent="0.2">
      <c r="A2" s="336"/>
      <c r="B2" s="336"/>
      <c r="C2" s="336"/>
      <c r="D2" s="336"/>
      <c r="E2" s="336"/>
    </row>
    <row r="3" spans="1:5" ht="13.5" customHeight="1" x14ac:dyDescent="0.2">
      <c r="A3" s="336"/>
      <c r="B3" s="336"/>
      <c r="C3" s="336"/>
      <c r="D3" s="336"/>
      <c r="E3" s="336"/>
    </row>
    <row r="4" spans="1:5" s="7" customFormat="1" ht="13.5" customHeight="1" x14ac:dyDescent="0.2">
      <c r="A4" s="336"/>
      <c r="B4" s="336"/>
      <c r="C4" s="336"/>
      <c r="D4" s="336"/>
      <c r="E4" s="336"/>
    </row>
    <row r="5" spans="1:5" ht="13.5" customHeight="1" x14ac:dyDescent="0.2">
      <c r="A5" s="336"/>
      <c r="B5" s="336"/>
      <c r="C5" s="336"/>
      <c r="D5" s="336"/>
      <c r="E5" s="336"/>
    </row>
    <row r="6" spans="1:5" ht="13.5" customHeight="1" x14ac:dyDescent="0.2">
      <c r="A6" s="336"/>
      <c r="B6" s="336"/>
      <c r="C6" s="336"/>
      <c r="D6" s="336"/>
      <c r="E6" s="336"/>
    </row>
    <row r="7" spans="1:5" ht="13.5" customHeight="1" x14ac:dyDescent="0.2">
      <c r="A7" s="336"/>
      <c r="B7" s="336"/>
      <c r="C7" s="336"/>
      <c r="D7" s="336"/>
      <c r="E7" s="336"/>
    </row>
    <row r="8" spans="1:5" ht="13.5" customHeight="1" x14ac:dyDescent="0.2">
      <c r="A8" s="336"/>
      <c r="B8" s="336"/>
      <c r="C8" s="336"/>
      <c r="D8" s="336"/>
      <c r="E8" s="336"/>
    </row>
    <row r="9" spans="1:5" ht="13.5" customHeight="1" x14ac:dyDescent="0.2">
      <c r="A9" s="336"/>
      <c r="B9" s="336"/>
      <c r="C9" s="336"/>
      <c r="D9" s="336"/>
      <c r="E9" s="336"/>
    </row>
    <row r="10" spans="1:5" ht="13.5" customHeight="1" x14ac:dyDescent="0.2">
      <c r="A10" s="336"/>
      <c r="B10" s="336"/>
      <c r="C10" s="336"/>
      <c r="D10" s="336"/>
      <c r="E10" s="336"/>
    </row>
    <row r="11" spans="1:5" ht="13.5" customHeight="1" x14ac:dyDescent="0.2">
      <c r="A11" s="336"/>
      <c r="B11" s="336"/>
      <c r="C11" s="336"/>
      <c r="D11" s="336"/>
      <c r="E11" s="336"/>
    </row>
    <row r="12" spans="1:5" ht="13.5" customHeight="1" x14ac:dyDescent="0.2">
      <c r="A12" s="336"/>
      <c r="B12" s="336"/>
      <c r="C12" s="336"/>
      <c r="D12" s="336"/>
      <c r="E12" s="336"/>
    </row>
    <row r="13" spans="1:5" ht="13.5" customHeight="1" x14ac:dyDescent="0.2">
      <c r="A13" s="336"/>
      <c r="B13" s="336"/>
      <c r="C13" s="336"/>
      <c r="D13" s="336"/>
      <c r="E13" s="336"/>
    </row>
    <row r="14" spans="1:5" ht="13.5" customHeight="1" x14ac:dyDescent="0.2">
      <c r="A14" s="336"/>
      <c r="B14" s="336"/>
      <c r="C14" s="336"/>
      <c r="D14" s="336"/>
      <c r="E14" s="336"/>
    </row>
    <row r="15" spans="1:5" ht="13.5" customHeight="1" x14ac:dyDescent="0.2">
      <c r="A15" s="336"/>
      <c r="B15" s="336"/>
      <c r="C15" s="336"/>
      <c r="D15" s="336"/>
      <c r="E15" s="336"/>
    </row>
    <row r="16" spans="1:5" ht="13.5" customHeight="1" x14ac:dyDescent="0.2">
      <c r="A16" s="336"/>
      <c r="B16" s="336"/>
      <c r="C16" s="336"/>
      <c r="D16" s="336"/>
      <c r="E16" s="336"/>
    </row>
    <row r="17" spans="1:5" ht="13.5" customHeight="1" x14ac:dyDescent="0.2">
      <c r="A17" s="336"/>
      <c r="B17" s="336"/>
      <c r="C17" s="336"/>
      <c r="D17" s="336"/>
      <c r="E17" s="336"/>
    </row>
    <row r="18" spans="1:5" ht="13.5" customHeight="1" x14ac:dyDescent="0.2">
      <c r="A18" s="336"/>
      <c r="B18" s="336"/>
      <c r="C18" s="336"/>
      <c r="D18" s="336"/>
      <c r="E18" s="336"/>
    </row>
    <row r="19" spans="1:5" ht="13.5" customHeight="1" x14ac:dyDescent="0.2">
      <c r="A19" s="336"/>
      <c r="B19" s="336"/>
      <c r="C19" s="336"/>
      <c r="D19" s="336"/>
      <c r="E19" s="336"/>
    </row>
    <row r="20" spans="1:5" ht="13.5" customHeight="1" x14ac:dyDescent="0.2">
      <c r="A20" s="336"/>
      <c r="B20" s="336"/>
      <c r="C20" s="336"/>
      <c r="D20" s="336"/>
      <c r="E20" s="336"/>
    </row>
    <row r="21" spans="1:5" ht="13.5" customHeight="1" x14ac:dyDescent="0.2">
      <c r="A21" s="336"/>
      <c r="B21" s="336"/>
      <c r="C21" s="336"/>
      <c r="D21" s="336"/>
      <c r="E21" s="336"/>
    </row>
    <row r="22" spans="1:5" ht="13.5" customHeight="1" x14ac:dyDescent="0.2">
      <c r="A22" s="336"/>
      <c r="B22" s="336"/>
      <c r="C22" s="336"/>
      <c r="D22" s="336"/>
      <c r="E22" s="336"/>
    </row>
    <row r="23" spans="1:5" ht="13.5" customHeight="1" x14ac:dyDescent="0.2">
      <c r="A23" s="336"/>
      <c r="B23" s="336"/>
      <c r="C23" s="336"/>
      <c r="D23" s="336"/>
      <c r="E23" s="336"/>
    </row>
    <row r="24" spans="1:5" ht="13.5" customHeight="1" x14ac:dyDescent="0.2">
      <c r="A24" s="336"/>
      <c r="B24" s="336"/>
      <c r="C24" s="336"/>
      <c r="D24" s="336"/>
      <c r="E24" s="336"/>
    </row>
    <row r="25" spans="1:5" ht="13.5" customHeight="1" x14ac:dyDescent="0.2">
      <c r="A25" s="336"/>
      <c r="B25" s="336"/>
      <c r="C25" s="336"/>
      <c r="D25" s="336"/>
      <c r="E25" s="336"/>
    </row>
    <row r="26" spans="1:5" ht="13.5" customHeight="1" x14ac:dyDescent="0.2">
      <c r="A26" s="336"/>
      <c r="B26" s="336"/>
      <c r="C26" s="336"/>
      <c r="D26" s="336"/>
      <c r="E26" s="336"/>
    </row>
    <row r="27" spans="1:5" ht="13.5" customHeight="1" x14ac:dyDescent="0.2">
      <c r="A27" s="336"/>
      <c r="B27" s="336"/>
      <c r="C27" s="336"/>
      <c r="D27" s="336"/>
      <c r="E27" s="336"/>
    </row>
    <row r="28" spans="1:5" ht="13.5" customHeight="1" x14ac:dyDescent="0.2">
      <c r="A28" s="336"/>
      <c r="B28" s="336"/>
      <c r="C28" s="336"/>
      <c r="D28" s="336"/>
      <c r="E28" s="336"/>
    </row>
    <row r="29" spans="1:5" ht="13.5" customHeight="1" x14ac:dyDescent="0.2">
      <c r="A29" s="336"/>
      <c r="B29" s="336"/>
      <c r="C29" s="336"/>
      <c r="D29" s="336"/>
      <c r="E29" s="336"/>
    </row>
    <row r="30" spans="1:5" ht="13.5" customHeight="1" x14ac:dyDescent="0.2">
      <c r="A30" s="336"/>
      <c r="B30" s="336"/>
      <c r="C30" s="336"/>
      <c r="D30" s="336"/>
      <c r="E30" s="336"/>
    </row>
    <row r="31" spans="1:5" ht="13.5" customHeight="1" x14ac:dyDescent="0.2">
      <c r="A31" s="336"/>
      <c r="B31" s="336"/>
      <c r="C31" s="336"/>
      <c r="D31" s="336"/>
      <c r="E31" s="336"/>
    </row>
    <row r="32" spans="1:5" ht="13.5" customHeight="1" x14ac:dyDescent="0.2">
      <c r="A32" s="336"/>
      <c r="B32" s="336"/>
      <c r="C32" s="336"/>
      <c r="D32" s="336"/>
      <c r="E32" s="336"/>
    </row>
    <row r="33" spans="1:5" ht="13.5" customHeight="1" x14ac:dyDescent="0.2">
      <c r="A33" s="336"/>
      <c r="B33" s="336"/>
      <c r="C33" s="336"/>
      <c r="D33" s="336"/>
      <c r="E33" s="336"/>
    </row>
    <row r="34" spans="1:5" ht="13.5" customHeight="1" x14ac:dyDescent="0.2">
      <c r="A34" s="336"/>
      <c r="B34" s="336"/>
      <c r="C34" s="336"/>
      <c r="D34" s="336"/>
      <c r="E34" s="336"/>
    </row>
    <row r="35" spans="1:5" ht="13.5" customHeight="1" x14ac:dyDescent="0.2">
      <c r="A35" s="336"/>
      <c r="B35" s="336"/>
      <c r="C35" s="336"/>
      <c r="D35" s="336"/>
      <c r="E35" s="336"/>
    </row>
    <row r="36" spans="1:5" ht="13.5" customHeight="1" x14ac:dyDescent="0.2">
      <c r="A36" s="336"/>
      <c r="B36" s="336"/>
      <c r="C36" s="336"/>
      <c r="D36" s="336"/>
      <c r="E36" s="336"/>
    </row>
    <row r="37" spans="1:5" ht="13.5" customHeight="1" x14ac:dyDescent="0.2">
      <c r="A37" s="336"/>
      <c r="B37" s="336"/>
      <c r="C37" s="336"/>
      <c r="D37" s="336"/>
      <c r="E37" s="336"/>
    </row>
    <row r="38" spans="1:5" ht="13.5" customHeight="1" x14ac:dyDescent="0.2">
      <c r="A38" s="336"/>
      <c r="B38" s="336"/>
      <c r="C38" s="336"/>
      <c r="D38" s="336"/>
      <c r="E38" s="336"/>
    </row>
    <row r="39" spans="1:5" ht="13.5" customHeight="1" x14ac:dyDescent="0.2">
      <c r="A39" s="336"/>
      <c r="B39" s="336"/>
      <c r="C39" s="336"/>
      <c r="D39" s="336"/>
      <c r="E39" s="336"/>
    </row>
    <row r="40" spans="1:5" ht="13.5" customHeight="1" x14ac:dyDescent="0.2">
      <c r="A40" s="336"/>
      <c r="B40" s="336"/>
      <c r="C40" s="336"/>
      <c r="D40" s="336"/>
      <c r="E40" s="336"/>
    </row>
    <row r="41" spans="1:5" ht="18.75" customHeight="1" x14ac:dyDescent="0.2">
      <c r="A41" s="336"/>
      <c r="B41" s="336" t="s">
        <v>318</v>
      </c>
      <c r="C41" s="336"/>
      <c r="D41" s="336"/>
      <c r="E41" s="336"/>
    </row>
    <row r="42" spans="1:5" ht="9" customHeight="1" x14ac:dyDescent="0.2">
      <c r="A42" s="335"/>
      <c r="B42" s="378"/>
      <c r="C42" s="379"/>
      <c r="D42" s="380"/>
      <c r="E42" s="335"/>
    </row>
    <row r="43" spans="1:5" ht="13.5" customHeight="1" x14ac:dyDescent="0.2">
      <c r="A43" s="335"/>
      <c r="B43" s="378"/>
      <c r="C43" s="375"/>
      <c r="D43" s="381" t="s">
        <v>315</v>
      </c>
      <c r="E43" s="335"/>
    </row>
    <row r="44" spans="1:5" ht="13.5" customHeight="1" x14ac:dyDescent="0.2">
      <c r="A44" s="335"/>
      <c r="B44" s="378"/>
      <c r="C44" s="386"/>
      <c r="D44" s="604" t="s">
        <v>425</v>
      </c>
      <c r="E44" s="335"/>
    </row>
    <row r="45" spans="1:5" ht="13.5" customHeight="1" x14ac:dyDescent="0.2">
      <c r="A45" s="335"/>
      <c r="B45" s="378"/>
      <c r="C45" s="382"/>
      <c r="D45" s="380"/>
      <c r="E45" s="335"/>
    </row>
    <row r="46" spans="1:5" ht="13.5" customHeight="1" x14ac:dyDescent="0.2">
      <c r="A46" s="335"/>
      <c r="B46" s="378"/>
      <c r="C46" s="376"/>
      <c r="D46" s="381" t="s">
        <v>316</v>
      </c>
      <c r="E46" s="335"/>
    </row>
    <row r="47" spans="1:5" ht="13.5" customHeight="1" x14ac:dyDescent="0.2">
      <c r="A47" s="335"/>
      <c r="B47" s="378"/>
      <c r="C47" s="379"/>
      <c r="D47" s="1031" t="s">
        <v>425</v>
      </c>
      <c r="E47" s="335"/>
    </row>
    <row r="48" spans="1:5" ht="13.5" customHeight="1" x14ac:dyDescent="0.2">
      <c r="A48" s="335"/>
      <c r="B48" s="378"/>
      <c r="C48" s="379"/>
      <c r="D48" s="380"/>
      <c r="E48" s="335"/>
    </row>
    <row r="49" spans="1:5" ht="13.5" customHeight="1" x14ac:dyDescent="0.2">
      <c r="A49" s="335"/>
      <c r="B49" s="378"/>
      <c r="C49" s="377"/>
      <c r="D49" s="381" t="s">
        <v>317</v>
      </c>
      <c r="E49" s="335"/>
    </row>
    <row r="50" spans="1:5" ht="13.5" customHeight="1" x14ac:dyDescent="0.2">
      <c r="A50" s="335"/>
      <c r="B50" s="378"/>
      <c r="C50" s="379"/>
      <c r="D50" s="604" t="s">
        <v>424</v>
      </c>
      <c r="E50" s="335"/>
    </row>
    <row r="51" spans="1:5" ht="25.5" customHeight="1" x14ac:dyDescent="0.2">
      <c r="A51" s="335"/>
      <c r="B51" s="383"/>
      <c r="C51" s="384"/>
      <c r="D51" s="385"/>
      <c r="E51" s="335"/>
    </row>
    <row r="52" spans="1:5" x14ac:dyDescent="0.2">
      <c r="A52" s="335"/>
      <c r="B52" s="336"/>
      <c r="C52" s="338"/>
      <c r="D52" s="337"/>
      <c r="E52" s="335"/>
    </row>
    <row r="53" spans="1:5" s="96" customFormat="1" x14ac:dyDescent="0.2">
      <c r="A53" s="335"/>
      <c r="B53" s="336"/>
      <c r="C53" s="338"/>
      <c r="D53" s="337"/>
      <c r="E53" s="335"/>
    </row>
    <row r="54" spans="1:5" ht="94.5" customHeight="1" x14ac:dyDescent="0.2">
      <c r="A54" s="335"/>
      <c r="B54" s="336"/>
      <c r="C54" s="338"/>
      <c r="D54" s="337"/>
      <c r="E54" s="335"/>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66" t="s">
        <v>305</v>
      </c>
      <c r="C1" s="1467"/>
      <c r="D1" s="1467"/>
      <c r="E1" s="1467"/>
      <c r="F1" s="25"/>
      <c r="G1" s="25"/>
      <c r="H1" s="25"/>
      <c r="I1" s="25"/>
      <c r="J1" s="25"/>
      <c r="K1" s="25"/>
      <c r="L1" s="25"/>
      <c r="M1" s="329"/>
      <c r="N1" s="329"/>
      <c r="O1" s="26"/>
    </row>
    <row r="2" spans="1:15" ht="8.25" customHeight="1" x14ac:dyDescent="0.2">
      <c r="A2" s="24"/>
      <c r="B2" s="334"/>
      <c r="C2" s="330"/>
      <c r="D2" s="330"/>
      <c r="E2" s="330"/>
      <c r="F2" s="330"/>
      <c r="G2" s="330"/>
      <c r="H2" s="331"/>
      <c r="I2" s="331"/>
      <c r="J2" s="331"/>
      <c r="K2" s="331"/>
      <c r="L2" s="331"/>
      <c r="M2" s="331"/>
      <c r="N2" s="332"/>
      <c r="O2" s="28"/>
    </row>
    <row r="3" spans="1:15" s="32" customFormat="1" ht="11.25" customHeight="1" x14ac:dyDescent="0.2">
      <c r="A3" s="29"/>
      <c r="B3" s="30"/>
      <c r="C3" s="1468" t="s">
        <v>54</v>
      </c>
      <c r="D3" s="1468"/>
      <c r="E3" s="1468"/>
      <c r="F3" s="1468"/>
      <c r="G3" s="1468"/>
      <c r="H3" s="1468"/>
      <c r="I3" s="1468"/>
      <c r="J3" s="1468"/>
      <c r="K3" s="1468"/>
      <c r="L3" s="1468"/>
      <c r="M3" s="1468"/>
      <c r="N3" s="333"/>
      <c r="O3" s="31"/>
    </row>
    <row r="4" spans="1:15" s="32" customFormat="1" ht="11.25" x14ac:dyDescent="0.2">
      <c r="A4" s="29"/>
      <c r="B4" s="30"/>
      <c r="C4" s="1468"/>
      <c r="D4" s="1468"/>
      <c r="E4" s="1468"/>
      <c r="F4" s="1468"/>
      <c r="G4" s="1468"/>
      <c r="H4" s="1468"/>
      <c r="I4" s="1468"/>
      <c r="J4" s="1468"/>
      <c r="K4" s="1468"/>
      <c r="L4" s="1468"/>
      <c r="M4" s="1468"/>
      <c r="N4" s="333"/>
      <c r="O4" s="31"/>
    </row>
    <row r="5" spans="1:15" s="32" customFormat="1" ht="3" customHeight="1" x14ac:dyDescent="0.2">
      <c r="A5" s="29"/>
      <c r="B5" s="30"/>
      <c r="C5" s="33"/>
      <c r="D5" s="33"/>
      <c r="E5" s="33"/>
      <c r="F5" s="33"/>
      <c r="G5" s="33"/>
      <c r="H5" s="33"/>
      <c r="I5" s="33"/>
      <c r="J5" s="30"/>
      <c r="K5" s="30"/>
      <c r="L5" s="30"/>
      <c r="M5" s="34"/>
      <c r="N5" s="333"/>
      <c r="O5" s="31"/>
    </row>
    <row r="6" spans="1:15" s="32" customFormat="1" ht="18" customHeight="1" x14ac:dyDescent="0.2">
      <c r="A6" s="29"/>
      <c r="B6" s="30"/>
      <c r="C6" s="35"/>
      <c r="D6" s="1469" t="s">
        <v>434</v>
      </c>
      <c r="E6" s="1469"/>
      <c r="F6" s="1469"/>
      <c r="G6" s="1469"/>
      <c r="H6" s="1469"/>
      <c r="I6" s="1469"/>
      <c r="J6" s="1469"/>
      <c r="K6" s="1469"/>
      <c r="L6" s="1469"/>
      <c r="M6" s="1469"/>
      <c r="N6" s="333"/>
      <c r="O6" s="31"/>
    </row>
    <row r="7" spans="1:15" s="32" customFormat="1" ht="3" customHeight="1" x14ac:dyDescent="0.2">
      <c r="A7" s="29"/>
      <c r="B7" s="30"/>
      <c r="C7" s="33"/>
      <c r="D7" s="33"/>
      <c r="E7" s="33"/>
      <c r="F7" s="33"/>
      <c r="G7" s="33"/>
      <c r="H7" s="33"/>
      <c r="I7" s="33"/>
      <c r="J7" s="30"/>
      <c r="K7" s="30"/>
      <c r="L7" s="30"/>
      <c r="M7" s="34"/>
      <c r="N7" s="333"/>
      <c r="O7" s="31"/>
    </row>
    <row r="8" spans="1:15" s="32" customFormat="1" ht="92.25" customHeight="1" x14ac:dyDescent="0.2">
      <c r="A8" s="29"/>
      <c r="B8" s="30"/>
      <c r="C8" s="33"/>
      <c r="D8" s="1471" t="s">
        <v>435</v>
      </c>
      <c r="E8" s="1469"/>
      <c r="F8" s="1469"/>
      <c r="G8" s="1469"/>
      <c r="H8" s="1469"/>
      <c r="I8" s="1469"/>
      <c r="J8" s="1469"/>
      <c r="K8" s="1469"/>
      <c r="L8" s="1469"/>
      <c r="M8" s="1469"/>
      <c r="N8" s="333"/>
      <c r="O8" s="31"/>
    </row>
    <row r="9" spans="1:15" s="32" customFormat="1" ht="3" customHeight="1" x14ac:dyDescent="0.2">
      <c r="A9" s="29"/>
      <c r="B9" s="30"/>
      <c r="C9" s="33"/>
      <c r="D9" s="33"/>
      <c r="E9" s="33"/>
      <c r="F9" s="33"/>
      <c r="G9" s="33"/>
      <c r="H9" s="33"/>
      <c r="I9" s="33"/>
      <c r="J9" s="30"/>
      <c r="K9" s="30"/>
      <c r="L9" s="30"/>
      <c r="M9" s="34"/>
      <c r="N9" s="333"/>
      <c r="O9" s="31"/>
    </row>
    <row r="10" spans="1:15" s="32" customFormat="1" ht="67.5" customHeight="1" x14ac:dyDescent="0.2">
      <c r="A10" s="29"/>
      <c r="B10" s="30"/>
      <c r="C10" s="33"/>
      <c r="D10" s="1470" t="s">
        <v>436</v>
      </c>
      <c r="E10" s="1470"/>
      <c r="F10" s="1470"/>
      <c r="G10" s="1470"/>
      <c r="H10" s="1470"/>
      <c r="I10" s="1470"/>
      <c r="J10" s="1470"/>
      <c r="K10" s="1470"/>
      <c r="L10" s="1470"/>
      <c r="M10" s="1470"/>
      <c r="N10" s="333"/>
      <c r="O10" s="31"/>
    </row>
    <row r="11" spans="1:15" s="32" customFormat="1" ht="3" customHeight="1" x14ac:dyDescent="0.2">
      <c r="A11" s="29"/>
      <c r="B11" s="30"/>
      <c r="C11" s="33"/>
      <c r="D11" s="214"/>
      <c r="E11" s="214"/>
      <c r="F11" s="214"/>
      <c r="G11" s="214"/>
      <c r="H11" s="214"/>
      <c r="I11" s="214"/>
      <c r="J11" s="214"/>
      <c r="K11" s="214"/>
      <c r="L11" s="214"/>
      <c r="M11" s="214"/>
      <c r="N11" s="333"/>
      <c r="O11" s="31"/>
    </row>
    <row r="12" spans="1:15" s="32" customFormat="1" ht="53.25" customHeight="1" x14ac:dyDescent="0.2">
      <c r="A12" s="29"/>
      <c r="B12" s="30"/>
      <c r="C12" s="33"/>
      <c r="D12" s="1469" t="s">
        <v>437</v>
      </c>
      <c r="E12" s="1469"/>
      <c r="F12" s="1469"/>
      <c r="G12" s="1469"/>
      <c r="H12" s="1469"/>
      <c r="I12" s="1469"/>
      <c r="J12" s="1469"/>
      <c r="K12" s="1469"/>
      <c r="L12" s="1469"/>
      <c r="M12" s="1469"/>
      <c r="N12" s="333"/>
      <c r="O12" s="31"/>
    </row>
    <row r="13" spans="1:15" s="32" customFormat="1" ht="3" customHeight="1" x14ac:dyDescent="0.2">
      <c r="A13" s="29"/>
      <c r="B13" s="30"/>
      <c r="C13" s="33"/>
      <c r="D13" s="214"/>
      <c r="E13" s="214"/>
      <c r="F13" s="214"/>
      <c r="G13" s="214"/>
      <c r="H13" s="214"/>
      <c r="I13" s="214"/>
      <c r="J13" s="214"/>
      <c r="K13" s="214"/>
      <c r="L13" s="214"/>
      <c r="M13" s="214"/>
      <c r="N13" s="333"/>
      <c r="O13" s="31"/>
    </row>
    <row r="14" spans="1:15" s="32" customFormat="1" ht="23.25" customHeight="1" x14ac:dyDescent="0.2">
      <c r="A14" s="29"/>
      <c r="B14" s="30"/>
      <c r="C14" s="33"/>
      <c r="D14" s="1469" t="s">
        <v>438</v>
      </c>
      <c r="E14" s="1469"/>
      <c r="F14" s="1469"/>
      <c r="G14" s="1469"/>
      <c r="H14" s="1469"/>
      <c r="I14" s="1469"/>
      <c r="J14" s="1469"/>
      <c r="K14" s="1469"/>
      <c r="L14" s="1469"/>
      <c r="M14" s="1469"/>
      <c r="N14" s="333"/>
      <c r="O14" s="31"/>
    </row>
    <row r="15" spans="1:15" s="32" customFormat="1" ht="3" customHeight="1" x14ac:dyDescent="0.2">
      <c r="A15" s="29"/>
      <c r="B15" s="30"/>
      <c r="C15" s="33"/>
      <c r="D15" s="214"/>
      <c r="E15" s="214"/>
      <c r="F15" s="214"/>
      <c r="G15" s="214"/>
      <c r="H15" s="214"/>
      <c r="I15" s="214"/>
      <c r="J15" s="214"/>
      <c r="K15" s="214"/>
      <c r="L15" s="214"/>
      <c r="M15" s="214"/>
      <c r="N15" s="333"/>
      <c r="O15" s="31"/>
    </row>
    <row r="16" spans="1:15" s="32" customFormat="1" ht="23.25" customHeight="1" x14ac:dyDescent="0.2">
      <c r="A16" s="29"/>
      <c r="B16" s="30"/>
      <c r="C16" s="33"/>
      <c r="D16" s="1469" t="s">
        <v>439</v>
      </c>
      <c r="E16" s="1469"/>
      <c r="F16" s="1469"/>
      <c r="G16" s="1469"/>
      <c r="H16" s="1469"/>
      <c r="I16" s="1469"/>
      <c r="J16" s="1469"/>
      <c r="K16" s="1469"/>
      <c r="L16" s="1469"/>
      <c r="M16" s="1469"/>
      <c r="N16" s="333"/>
      <c r="O16" s="31"/>
    </row>
    <row r="17" spans="1:19" s="32" customFormat="1" ht="3" customHeight="1" x14ac:dyDescent="0.2">
      <c r="A17" s="29"/>
      <c r="B17" s="30"/>
      <c r="C17" s="33"/>
      <c r="D17" s="214"/>
      <c r="E17" s="214"/>
      <c r="F17" s="214"/>
      <c r="G17" s="214"/>
      <c r="H17" s="214"/>
      <c r="I17" s="214"/>
      <c r="J17" s="214"/>
      <c r="K17" s="214"/>
      <c r="L17" s="214"/>
      <c r="M17" s="214"/>
      <c r="N17" s="333"/>
      <c r="O17" s="31"/>
    </row>
    <row r="18" spans="1:19" s="32" customFormat="1" ht="23.25" customHeight="1" x14ac:dyDescent="0.2">
      <c r="A18" s="29"/>
      <c r="B18" s="30"/>
      <c r="C18" s="33"/>
      <c r="D18" s="1471" t="s">
        <v>440</v>
      </c>
      <c r="E18" s="1469"/>
      <c r="F18" s="1469"/>
      <c r="G18" s="1469"/>
      <c r="H18" s="1469"/>
      <c r="I18" s="1469"/>
      <c r="J18" s="1469"/>
      <c r="K18" s="1469"/>
      <c r="L18" s="1469"/>
      <c r="M18" s="1469"/>
      <c r="N18" s="333"/>
      <c r="O18" s="31"/>
    </row>
    <row r="19" spans="1:19" s="32" customFormat="1" ht="3" customHeight="1" x14ac:dyDescent="0.2">
      <c r="A19" s="29"/>
      <c r="B19" s="30"/>
      <c r="C19" s="33"/>
      <c r="D19" s="214"/>
      <c r="E19" s="214"/>
      <c r="F19" s="214"/>
      <c r="G19" s="214"/>
      <c r="H19" s="214"/>
      <c r="I19" s="214"/>
      <c r="J19" s="214"/>
      <c r="K19" s="214"/>
      <c r="L19" s="214"/>
      <c r="M19" s="214"/>
      <c r="N19" s="333"/>
      <c r="O19" s="31"/>
    </row>
    <row r="20" spans="1:19" s="32" customFormat="1" ht="14.25" customHeight="1" x14ac:dyDescent="0.2">
      <c r="A20" s="29"/>
      <c r="B20" s="30"/>
      <c r="C20" s="33"/>
      <c r="D20" s="1469" t="s">
        <v>441</v>
      </c>
      <c r="E20" s="1469"/>
      <c r="F20" s="1469"/>
      <c r="G20" s="1469"/>
      <c r="H20" s="1469"/>
      <c r="I20" s="1469"/>
      <c r="J20" s="1469"/>
      <c r="K20" s="1469"/>
      <c r="L20" s="1469"/>
      <c r="M20" s="1469"/>
      <c r="N20" s="333"/>
      <c r="O20" s="31"/>
    </row>
    <row r="21" spans="1:19" s="32" customFormat="1" ht="3" customHeight="1" x14ac:dyDescent="0.2">
      <c r="A21" s="29"/>
      <c r="B21" s="30"/>
      <c r="C21" s="33"/>
      <c r="D21" s="214"/>
      <c r="E21" s="214"/>
      <c r="F21" s="214"/>
      <c r="G21" s="214"/>
      <c r="H21" s="214"/>
      <c r="I21" s="214"/>
      <c r="J21" s="214"/>
      <c r="K21" s="214"/>
      <c r="L21" s="214"/>
      <c r="M21" s="214"/>
      <c r="N21" s="333"/>
      <c r="O21" s="31"/>
    </row>
    <row r="22" spans="1:19" s="32" customFormat="1" ht="32.25" customHeight="1" x14ac:dyDescent="0.2">
      <c r="A22" s="29"/>
      <c r="B22" s="30"/>
      <c r="C22" s="33"/>
      <c r="D22" s="1469" t="s">
        <v>442</v>
      </c>
      <c r="E22" s="1469"/>
      <c r="F22" s="1469"/>
      <c r="G22" s="1469"/>
      <c r="H22" s="1469"/>
      <c r="I22" s="1469"/>
      <c r="J22" s="1469"/>
      <c r="K22" s="1469"/>
      <c r="L22" s="1469"/>
      <c r="M22" s="1469"/>
      <c r="N22" s="333"/>
      <c r="O22" s="31"/>
    </row>
    <row r="23" spans="1:19" s="32" customFormat="1" ht="3" customHeight="1" x14ac:dyDescent="0.2">
      <c r="A23" s="29"/>
      <c r="B23" s="30"/>
      <c r="C23" s="33"/>
      <c r="D23" s="214"/>
      <c r="E23" s="214"/>
      <c r="F23" s="214"/>
      <c r="G23" s="214"/>
      <c r="H23" s="214"/>
      <c r="I23" s="214"/>
      <c r="J23" s="214"/>
      <c r="K23" s="214"/>
      <c r="L23" s="214"/>
      <c r="M23" s="214"/>
      <c r="N23" s="333"/>
      <c r="O23" s="31"/>
    </row>
    <row r="24" spans="1:19" s="32" customFormat="1" ht="81.75" customHeight="1" x14ac:dyDescent="0.2">
      <c r="A24" s="29"/>
      <c r="B24" s="30"/>
      <c r="C24" s="33"/>
      <c r="D24" s="1469" t="s">
        <v>290</v>
      </c>
      <c r="E24" s="1469"/>
      <c r="F24" s="1469"/>
      <c r="G24" s="1469"/>
      <c r="H24" s="1469"/>
      <c r="I24" s="1469"/>
      <c r="J24" s="1469"/>
      <c r="K24" s="1469"/>
      <c r="L24" s="1469"/>
      <c r="M24" s="1469"/>
      <c r="N24" s="333"/>
      <c r="O24" s="31"/>
    </row>
    <row r="25" spans="1:19" s="32" customFormat="1" ht="3" customHeight="1" x14ac:dyDescent="0.2">
      <c r="A25" s="29"/>
      <c r="B25" s="30"/>
      <c r="C25" s="33"/>
      <c r="D25" s="214"/>
      <c r="E25" s="214"/>
      <c r="F25" s="214"/>
      <c r="G25" s="214"/>
      <c r="H25" s="214"/>
      <c r="I25" s="214"/>
      <c r="J25" s="214"/>
      <c r="K25" s="214"/>
      <c r="L25" s="214"/>
      <c r="M25" s="214"/>
      <c r="N25" s="333"/>
      <c r="O25" s="31"/>
    </row>
    <row r="26" spans="1:19" s="32" customFormat="1" ht="105.75" customHeight="1" x14ac:dyDescent="0.2">
      <c r="A26" s="29"/>
      <c r="B26" s="30"/>
      <c r="C26" s="33"/>
      <c r="D26" s="1474" t="s">
        <v>404</v>
      </c>
      <c r="E26" s="1474"/>
      <c r="F26" s="1474"/>
      <c r="G26" s="1474"/>
      <c r="H26" s="1474"/>
      <c r="I26" s="1474"/>
      <c r="J26" s="1474"/>
      <c r="K26" s="1474"/>
      <c r="L26" s="1474"/>
      <c r="M26" s="1474"/>
      <c r="N26" s="333"/>
      <c r="O26" s="31"/>
    </row>
    <row r="27" spans="1:19" s="32" customFormat="1" ht="3" customHeight="1" x14ac:dyDescent="0.2">
      <c r="A27" s="29"/>
      <c r="B27" s="30"/>
      <c r="C27" s="33"/>
      <c r="D27" s="44"/>
      <c r="E27" s="44"/>
      <c r="F27" s="44"/>
      <c r="G27" s="44"/>
      <c r="H27" s="44"/>
      <c r="I27" s="44"/>
      <c r="J27" s="45"/>
      <c r="K27" s="45"/>
      <c r="L27" s="45"/>
      <c r="M27" s="46"/>
      <c r="N27" s="333"/>
      <c r="O27" s="31"/>
    </row>
    <row r="28" spans="1:19" s="32" customFormat="1" ht="57" customHeight="1" x14ac:dyDescent="0.2">
      <c r="A28" s="29"/>
      <c r="B28" s="30"/>
      <c r="C28" s="35"/>
      <c r="D28" s="1469" t="s">
        <v>53</v>
      </c>
      <c r="E28" s="1477"/>
      <c r="F28" s="1477"/>
      <c r="G28" s="1477"/>
      <c r="H28" s="1477"/>
      <c r="I28" s="1477"/>
      <c r="J28" s="1477"/>
      <c r="K28" s="1477"/>
      <c r="L28" s="1477"/>
      <c r="M28" s="1477"/>
      <c r="N28" s="333"/>
      <c r="O28" s="31"/>
      <c r="S28" s="32" t="s">
        <v>34</v>
      </c>
    </row>
    <row r="29" spans="1:19" s="32" customFormat="1" ht="3" customHeight="1" x14ac:dyDescent="0.2">
      <c r="A29" s="29"/>
      <c r="B29" s="30"/>
      <c r="C29" s="35"/>
      <c r="D29" s="215"/>
      <c r="E29" s="215"/>
      <c r="F29" s="215"/>
      <c r="G29" s="215"/>
      <c r="H29" s="215"/>
      <c r="I29" s="215"/>
      <c r="J29" s="215"/>
      <c r="K29" s="215"/>
      <c r="L29" s="215"/>
      <c r="M29" s="215"/>
      <c r="N29" s="333"/>
      <c r="O29" s="31"/>
    </row>
    <row r="30" spans="1:19" s="32" customFormat="1" ht="34.5" customHeight="1" x14ac:dyDescent="0.2">
      <c r="A30" s="29"/>
      <c r="B30" s="30"/>
      <c r="C30" s="35"/>
      <c r="D30" s="1469" t="s">
        <v>52</v>
      </c>
      <c r="E30" s="1477"/>
      <c r="F30" s="1477"/>
      <c r="G30" s="1477"/>
      <c r="H30" s="1477"/>
      <c r="I30" s="1477"/>
      <c r="J30" s="1477"/>
      <c r="K30" s="1477"/>
      <c r="L30" s="1477"/>
      <c r="M30" s="1477"/>
      <c r="N30" s="333"/>
      <c r="O30" s="31"/>
    </row>
    <row r="31" spans="1:19" s="32" customFormat="1" ht="30.75" customHeight="1" x14ac:dyDescent="0.2">
      <c r="A31" s="29"/>
      <c r="B31" s="30"/>
      <c r="C31" s="37"/>
      <c r="D31" s="72"/>
      <c r="E31" s="72"/>
      <c r="F31" s="72"/>
      <c r="G31" s="72"/>
      <c r="H31" s="72"/>
      <c r="I31" s="72"/>
      <c r="J31" s="72"/>
      <c r="K31" s="72"/>
      <c r="L31" s="72"/>
      <c r="M31" s="72"/>
      <c r="N31" s="333"/>
      <c r="O31" s="31"/>
    </row>
    <row r="32" spans="1:19" s="32" customFormat="1" ht="13.5" customHeight="1" x14ac:dyDescent="0.2">
      <c r="A32" s="29"/>
      <c r="B32" s="30"/>
      <c r="C32" s="37"/>
      <c r="D32" s="321"/>
      <c r="E32" s="321"/>
      <c r="F32" s="321"/>
      <c r="G32" s="322"/>
      <c r="H32" s="323" t="s">
        <v>17</v>
      </c>
      <c r="I32" s="320"/>
      <c r="J32" s="40"/>
      <c r="K32" s="322"/>
      <c r="L32" s="323" t="s">
        <v>24</v>
      </c>
      <c r="M32" s="320"/>
      <c r="N32" s="333"/>
      <c r="O32" s="31"/>
    </row>
    <row r="33" spans="1:16" s="32" customFormat="1" ht="6" customHeight="1" x14ac:dyDescent="0.2">
      <c r="A33" s="29"/>
      <c r="B33" s="30"/>
      <c r="C33" s="37"/>
      <c r="D33" s="324"/>
      <c r="E33" s="38"/>
      <c r="F33" s="38"/>
      <c r="G33" s="40"/>
      <c r="H33" s="39"/>
      <c r="I33" s="40"/>
      <c r="J33" s="40"/>
      <c r="K33" s="326"/>
      <c r="L33" s="327"/>
      <c r="M33" s="40"/>
      <c r="N33" s="333"/>
      <c r="O33" s="31"/>
    </row>
    <row r="34" spans="1:16" s="32" customFormat="1" ht="11.25" x14ac:dyDescent="0.2">
      <c r="A34" s="29"/>
      <c r="B34" s="30"/>
      <c r="C34" s="36"/>
      <c r="D34" s="325" t="s">
        <v>44</v>
      </c>
      <c r="E34" s="38" t="s">
        <v>36</v>
      </c>
      <c r="F34" s="38"/>
      <c r="G34" s="38"/>
      <c r="H34" s="39"/>
      <c r="I34" s="38"/>
      <c r="J34" s="40"/>
      <c r="K34" s="328"/>
      <c r="L34" s="40"/>
      <c r="M34" s="40"/>
      <c r="N34" s="333"/>
      <c r="O34" s="31"/>
    </row>
    <row r="35" spans="1:16" s="32" customFormat="1" ht="11.25" customHeight="1" x14ac:dyDescent="0.2">
      <c r="A35" s="29"/>
      <c r="B35" s="30"/>
      <c r="C35" s="37"/>
      <c r="D35" s="325" t="s">
        <v>3</v>
      </c>
      <c r="E35" s="38" t="s">
        <v>37</v>
      </c>
      <c r="F35" s="38"/>
      <c r="G35" s="40"/>
      <c r="H35" s="39"/>
      <c r="I35" s="40"/>
      <c r="J35" s="40"/>
      <c r="K35" s="328"/>
      <c r="L35" s="1033">
        <f>+capa!D57</f>
        <v>42551</v>
      </c>
      <c r="M35" s="895"/>
      <c r="N35" s="333"/>
      <c r="O35" s="31"/>
    </row>
    <row r="36" spans="1:16" s="32" customFormat="1" ht="11.25" x14ac:dyDescent="0.2">
      <c r="A36" s="29"/>
      <c r="B36" s="30"/>
      <c r="C36" s="37"/>
      <c r="D36" s="325" t="s">
        <v>40</v>
      </c>
      <c r="E36" s="38" t="s">
        <v>39</v>
      </c>
      <c r="F36" s="38"/>
      <c r="G36" s="40"/>
      <c r="H36" s="39"/>
      <c r="I36" s="40"/>
      <c r="J36" s="40"/>
      <c r="K36" s="974"/>
      <c r="L36" s="975"/>
      <c r="M36" s="975"/>
      <c r="N36" s="333"/>
      <c r="O36" s="31"/>
    </row>
    <row r="37" spans="1:16" s="32" customFormat="1" ht="12.75" customHeight="1" x14ac:dyDescent="0.2">
      <c r="A37" s="29"/>
      <c r="B37" s="30"/>
      <c r="C37" s="36"/>
      <c r="D37" s="325" t="s">
        <v>41</v>
      </c>
      <c r="E37" s="38" t="s">
        <v>20</v>
      </c>
      <c r="F37" s="38"/>
      <c r="G37" s="38"/>
      <c r="H37" s="39"/>
      <c r="I37" s="38"/>
      <c r="J37" s="40"/>
      <c r="K37" s="1475"/>
      <c r="L37" s="1476"/>
      <c r="M37" s="1476"/>
      <c r="N37" s="333"/>
      <c r="O37" s="31"/>
    </row>
    <row r="38" spans="1:16" s="32" customFormat="1" ht="11.25" x14ac:dyDescent="0.2">
      <c r="A38" s="29"/>
      <c r="B38" s="30"/>
      <c r="C38" s="36"/>
      <c r="D38" s="325" t="s">
        <v>15</v>
      </c>
      <c r="E38" s="38" t="s">
        <v>5</v>
      </c>
      <c r="F38" s="38"/>
      <c r="G38" s="38"/>
      <c r="H38" s="39"/>
      <c r="I38" s="38"/>
      <c r="J38" s="40"/>
      <c r="K38" s="1475"/>
      <c r="L38" s="1476"/>
      <c r="M38" s="1476"/>
      <c r="N38" s="333"/>
      <c r="O38" s="31"/>
    </row>
    <row r="39" spans="1:16" s="32" customFormat="1" ht="8.25" customHeight="1" x14ac:dyDescent="0.2">
      <c r="A39" s="29"/>
      <c r="B39" s="30"/>
      <c r="C39" s="30"/>
      <c r="D39" s="30"/>
      <c r="E39" s="30"/>
      <c r="F39" s="30"/>
      <c r="G39" s="30"/>
      <c r="H39" s="30"/>
      <c r="I39" s="30"/>
      <c r="J39" s="30"/>
      <c r="K39" s="25"/>
      <c r="L39" s="30"/>
      <c r="M39" s="30"/>
      <c r="N39" s="333"/>
      <c r="O39" s="31"/>
    </row>
    <row r="40" spans="1:16" ht="13.5" customHeight="1" x14ac:dyDescent="0.2">
      <c r="A40" s="24"/>
      <c r="B40" s="28"/>
      <c r="C40" s="26"/>
      <c r="D40" s="26"/>
      <c r="E40" s="20"/>
      <c r="F40" s="25"/>
      <c r="G40" s="25"/>
      <c r="H40" s="25"/>
      <c r="I40" s="25"/>
      <c r="J40" s="25"/>
      <c r="L40" s="1472">
        <v>42522</v>
      </c>
      <c r="M40" s="1473"/>
      <c r="N40" s="369">
        <v>3</v>
      </c>
      <c r="O40" s="173"/>
      <c r="P40" s="173"/>
    </row>
    <row r="48" spans="1:16" x14ac:dyDescent="0.2">
      <c r="C48" s="801"/>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84" customWidth="1"/>
    <col min="2" max="2" width="2.5703125" style="1284" customWidth="1"/>
    <col min="3" max="3" width="1" style="1284" customWidth="1"/>
    <col min="4" max="4" width="21.85546875" style="1284" customWidth="1"/>
    <col min="5" max="5" width="9.28515625" style="1284" customWidth="1"/>
    <col min="6" max="6" width="5.42578125" style="1284" customWidth="1"/>
    <col min="7" max="7" width="9.28515625" style="1284" customWidth="1"/>
    <col min="8" max="8" width="5.42578125" style="1284" customWidth="1"/>
    <col min="9" max="9" width="9.28515625" style="1284" customWidth="1"/>
    <col min="10" max="10" width="5.42578125" style="1284" customWidth="1"/>
    <col min="11" max="11" width="9.28515625" style="1284" customWidth="1"/>
    <col min="12" max="12" width="5.42578125" style="1284" customWidth="1"/>
    <col min="13" max="13" width="9.28515625" style="1284" customWidth="1"/>
    <col min="14" max="14" width="5.42578125" style="1284" customWidth="1"/>
    <col min="15" max="15" width="2.5703125" style="1284" customWidth="1"/>
    <col min="16" max="16" width="1" style="1284" customWidth="1"/>
    <col min="17" max="16384" width="9.140625" style="1284"/>
  </cols>
  <sheetData>
    <row r="1" spans="1:16" s="1048" customFormat="1" ht="13.5" customHeight="1" x14ac:dyDescent="0.2">
      <c r="A1" s="1044"/>
      <c r="B1" s="1045"/>
      <c r="C1" s="1045"/>
      <c r="D1" s="1046"/>
      <c r="E1" s="1045"/>
      <c r="F1" s="1045"/>
      <c r="G1" s="1045"/>
      <c r="H1" s="1045"/>
      <c r="I1" s="1492" t="s">
        <v>385</v>
      </c>
      <c r="J1" s="1492"/>
      <c r="K1" s="1492"/>
      <c r="L1" s="1492"/>
      <c r="M1" s="1492"/>
      <c r="N1" s="1492"/>
      <c r="O1" s="1047"/>
      <c r="P1" s="1278"/>
    </row>
    <row r="2" spans="1:16" ht="6" customHeight="1" x14ac:dyDescent="0.2">
      <c r="A2" s="1279"/>
      <c r="B2" s="1280"/>
      <c r="C2" s="1281"/>
      <c r="D2" s="1281"/>
      <c r="E2" s="1281"/>
      <c r="F2" s="1281"/>
      <c r="G2" s="1281"/>
      <c r="H2" s="1281"/>
      <c r="I2" s="1281"/>
      <c r="J2" s="1281"/>
      <c r="K2" s="1281"/>
      <c r="L2" s="1281"/>
      <c r="M2" s="1281"/>
      <c r="N2" s="1281"/>
      <c r="O2" s="1282"/>
      <c r="P2" s="1283"/>
    </row>
    <row r="3" spans="1:16" ht="13.5" customHeight="1" thickBot="1" x14ac:dyDescent="0.25">
      <c r="A3" s="1279"/>
      <c r="B3" s="1285"/>
      <c r="C3" s="1286"/>
      <c r="D3" s="1282"/>
      <c r="E3" s="1282"/>
      <c r="F3" s="1282"/>
      <c r="G3" s="1287"/>
      <c r="H3" s="1282"/>
      <c r="I3" s="1282"/>
      <c r="J3" s="1282"/>
      <c r="K3" s="1282"/>
      <c r="L3" s="1282"/>
      <c r="M3" s="1486" t="s">
        <v>73</v>
      </c>
      <c r="N3" s="1486"/>
      <c r="O3" s="1282"/>
      <c r="P3" s="1283"/>
    </row>
    <row r="4" spans="1:16" s="1294" customFormat="1" ht="13.5" customHeight="1" thickBot="1" x14ac:dyDescent="0.25">
      <c r="A4" s="1288"/>
      <c r="B4" s="1289"/>
      <c r="C4" s="1290" t="s">
        <v>179</v>
      </c>
      <c r="D4" s="1291"/>
      <c r="E4" s="1291"/>
      <c r="F4" s="1291"/>
      <c r="G4" s="1291"/>
      <c r="H4" s="1291"/>
      <c r="I4" s="1291"/>
      <c r="J4" s="1291"/>
      <c r="K4" s="1291"/>
      <c r="L4" s="1291"/>
      <c r="M4" s="1291"/>
      <c r="N4" s="1292"/>
      <c r="O4" s="1282"/>
      <c r="P4" s="1293"/>
    </row>
    <row r="5" spans="1:16" ht="3.75" customHeight="1" x14ac:dyDescent="0.2">
      <c r="A5" s="1279"/>
      <c r="B5" s="1295"/>
      <c r="C5" s="1493" t="s">
        <v>157</v>
      </c>
      <c r="D5" s="1494"/>
      <c r="E5" s="1296"/>
      <c r="F5" s="1296"/>
      <c r="G5" s="1296"/>
      <c r="H5" s="1296"/>
      <c r="I5" s="1296"/>
      <c r="J5" s="1296"/>
      <c r="K5" s="1286"/>
      <c r="L5" s="1296"/>
      <c r="M5" s="1296"/>
      <c r="N5" s="1296"/>
      <c r="O5" s="1282"/>
      <c r="P5" s="1283"/>
    </row>
    <row r="6" spans="1:16" ht="13.5" customHeight="1" x14ac:dyDescent="0.2">
      <c r="A6" s="1279"/>
      <c r="B6" s="1295"/>
      <c r="C6" s="1494"/>
      <c r="D6" s="1494"/>
      <c r="E6" s="1049" t="s">
        <v>34</v>
      </c>
      <c r="F6" s="1050" t="s">
        <v>34</v>
      </c>
      <c r="G6" s="1049" t="s">
        <v>34</v>
      </c>
      <c r="H6" s="1050" t="s">
        <v>607</v>
      </c>
      <c r="I6" s="1051"/>
      <c r="J6" s="1050" t="s">
        <v>34</v>
      </c>
      <c r="K6" s="1052" t="s">
        <v>34</v>
      </c>
      <c r="L6" s="1053" t="s">
        <v>34</v>
      </c>
      <c r="M6" s="1053" t="s">
        <v>608</v>
      </c>
      <c r="N6" s="1054"/>
      <c r="O6" s="1282"/>
      <c r="P6" s="1283"/>
    </row>
    <row r="7" spans="1:16" x14ac:dyDescent="0.2">
      <c r="A7" s="1279"/>
      <c r="B7" s="1295"/>
      <c r="C7" s="1297"/>
      <c r="D7" s="1297"/>
      <c r="E7" s="1482" t="s">
        <v>644</v>
      </c>
      <c r="F7" s="1482"/>
      <c r="G7" s="1482" t="s">
        <v>645</v>
      </c>
      <c r="H7" s="1482"/>
      <c r="I7" s="1482" t="s">
        <v>646</v>
      </c>
      <c r="J7" s="1482"/>
      <c r="K7" s="1482" t="s">
        <v>647</v>
      </c>
      <c r="L7" s="1482"/>
      <c r="M7" s="1482" t="s">
        <v>644</v>
      </c>
      <c r="N7" s="1482"/>
      <c r="O7" s="1282"/>
      <c r="P7" s="1283"/>
    </row>
    <row r="8" spans="1:16" s="1301" customFormat="1" ht="19.5" customHeight="1" x14ac:dyDescent="0.2">
      <c r="A8" s="1298"/>
      <c r="B8" s="1299"/>
      <c r="C8" s="1478" t="s">
        <v>2</v>
      </c>
      <c r="D8" s="1478"/>
      <c r="E8" s="1490">
        <v>10354.700000000001</v>
      </c>
      <c r="F8" s="1490"/>
      <c r="G8" s="1490">
        <v>10343.4</v>
      </c>
      <c r="H8" s="1490"/>
      <c r="I8" s="1490">
        <v>10331.700000000001</v>
      </c>
      <c r="J8" s="1490"/>
      <c r="K8" s="1490">
        <v>10319</v>
      </c>
      <c r="L8" s="1490"/>
      <c r="M8" s="1491">
        <v>10318.799999999999</v>
      </c>
      <c r="N8" s="1491"/>
      <c r="O8" s="1282"/>
      <c r="P8" s="1300"/>
    </row>
    <row r="9" spans="1:16" ht="14.25" customHeight="1" x14ac:dyDescent="0.2">
      <c r="A9" s="1279"/>
      <c r="B9" s="1285"/>
      <c r="C9" s="775" t="s">
        <v>72</v>
      </c>
      <c r="D9" s="1302"/>
      <c r="E9" s="1484">
        <v>4909.8999999999996</v>
      </c>
      <c r="F9" s="1484"/>
      <c r="G9" s="1484">
        <v>4902.2</v>
      </c>
      <c r="H9" s="1484"/>
      <c r="I9" s="1484">
        <v>4894.6000000000004</v>
      </c>
      <c r="J9" s="1484"/>
      <c r="K9" s="1484">
        <v>4885.8999999999996</v>
      </c>
      <c r="L9" s="1484"/>
      <c r="M9" s="1487">
        <v>4887.7</v>
      </c>
      <c r="N9" s="1487"/>
      <c r="O9" s="1303"/>
      <c r="P9" s="1283"/>
    </row>
    <row r="10" spans="1:16" ht="14.25" customHeight="1" x14ac:dyDescent="0.2">
      <c r="A10" s="1279"/>
      <c r="B10" s="1285"/>
      <c r="C10" s="775" t="s">
        <v>71</v>
      </c>
      <c r="D10" s="1302"/>
      <c r="E10" s="1484">
        <v>5444.8</v>
      </c>
      <c r="F10" s="1484"/>
      <c r="G10" s="1484">
        <v>5441.2</v>
      </c>
      <c r="H10" s="1484"/>
      <c r="I10" s="1484">
        <v>5437.1</v>
      </c>
      <c r="J10" s="1484"/>
      <c r="K10" s="1484">
        <v>5433.1</v>
      </c>
      <c r="L10" s="1484"/>
      <c r="M10" s="1487">
        <v>5431.1</v>
      </c>
      <c r="N10" s="1487"/>
      <c r="O10" s="1303"/>
      <c r="P10" s="1283"/>
    </row>
    <row r="11" spans="1:16" ht="18.75" customHeight="1" x14ac:dyDescent="0.2">
      <c r="A11" s="1279"/>
      <c r="B11" s="1285"/>
      <c r="C11" s="775" t="s">
        <v>178</v>
      </c>
      <c r="D11" s="1304"/>
      <c r="E11" s="1484">
        <v>1484</v>
      </c>
      <c r="F11" s="1484"/>
      <c r="G11" s="1484">
        <v>1475</v>
      </c>
      <c r="H11" s="1484"/>
      <c r="I11" s="1484">
        <v>1466.4</v>
      </c>
      <c r="J11" s="1484"/>
      <c r="K11" s="1484">
        <v>1458.8</v>
      </c>
      <c r="L11" s="1484"/>
      <c r="M11" s="1487">
        <v>1456.2</v>
      </c>
      <c r="N11" s="1487"/>
      <c r="O11" s="1303"/>
      <c r="P11" s="1283"/>
    </row>
    <row r="12" spans="1:16" ht="14.25" customHeight="1" x14ac:dyDescent="0.2">
      <c r="A12" s="1279"/>
      <c r="B12" s="1285"/>
      <c r="C12" s="775" t="s">
        <v>158</v>
      </c>
      <c r="D12" s="1302"/>
      <c r="E12" s="1484">
        <v>1103.3</v>
      </c>
      <c r="F12" s="1484"/>
      <c r="G12" s="1484">
        <v>1103.0999999999999</v>
      </c>
      <c r="H12" s="1484"/>
      <c r="I12" s="1484">
        <v>1101.9000000000001</v>
      </c>
      <c r="J12" s="1484"/>
      <c r="K12" s="1484">
        <v>1100.4000000000001</v>
      </c>
      <c r="L12" s="1484"/>
      <c r="M12" s="1487">
        <v>1101.5999999999999</v>
      </c>
      <c r="N12" s="1487"/>
      <c r="O12" s="1303"/>
      <c r="P12" s="1283"/>
    </row>
    <row r="13" spans="1:16" ht="14.25" customHeight="1" x14ac:dyDescent="0.2">
      <c r="A13" s="1279"/>
      <c r="B13" s="1285"/>
      <c r="C13" s="775" t="s">
        <v>159</v>
      </c>
      <c r="D13" s="1302"/>
      <c r="E13" s="1484">
        <v>2805.3</v>
      </c>
      <c r="F13" s="1484"/>
      <c r="G13" s="1484">
        <v>2791.1</v>
      </c>
      <c r="H13" s="1484"/>
      <c r="I13" s="1484">
        <v>2775.3</v>
      </c>
      <c r="J13" s="1484"/>
      <c r="K13" s="1484">
        <v>2758.9</v>
      </c>
      <c r="L13" s="1484"/>
      <c r="M13" s="1487">
        <v>2752.7</v>
      </c>
      <c r="N13" s="1487"/>
      <c r="O13" s="1303"/>
      <c r="P13" s="1283"/>
    </row>
    <row r="14" spans="1:16" ht="14.25" customHeight="1" x14ac:dyDescent="0.2">
      <c r="A14" s="1279"/>
      <c r="B14" s="1285"/>
      <c r="C14" s="775" t="s">
        <v>160</v>
      </c>
      <c r="D14" s="1302"/>
      <c r="E14" s="1484">
        <v>4962.2</v>
      </c>
      <c r="F14" s="1484"/>
      <c r="G14" s="1484">
        <v>4974.2</v>
      </c>
      <c r="H14" s="1484"/>
      <c r="I14" s="1484">
        <v>4988.1000000000004</v>
      </c>
      <c r="J14" s="1484"/>
      <c r="K14" s="1484">
        <v>5000.8999999999996</v>
      </c>
      <c r="L14" s="1484"/>
      <c r="M14" s="1487">
        <v>5008.3</v>
      </c>
      <c r="N14" s="1487"/>
      <c r="O14" s="1303"/>
      <c r="P14" s="1283"/>
    </row>
    <row r="15" spans="1:16" s="1301" customFormat="1" ht="19.5" customHeight="1" x14ac:dyDescent="0.2">
      <c r="A15" s="1298"/>
      <c r="B15" s="1299"/>
      <c r="C15" s="1478" t="s">
        <v>177</v>
      </c>
      <c r="D15" s="1478"/>
      <c r="E15" s="1490">
        <v>5190</v>
      </c>
      <c r="F15" s="1490"/>
      <c r="G15" s="1490">
        <v>5201.2</v>
      </c>
      <c r="H15" s="1490"/>
      <c r="I15" s="1490">
        <v>5194.1000000000004</v>
      </c>
      <c r="J15" s="1490"/>
      <c r="K15" s="1490">
        <v>5195.3999999999996</v>
      </c>
      <c r="L15" s="1490"/>
      <c r="M15" s="1491">
        <v>5153.3999999999996</v>
      </c>
      <c r="N15" s="1491"/>
      <c r="O15" s="1305"/>
      <c r="P15" s="1300"/>
    </row>
    <row r="16" spans="1:16" ht="14.25" customHeight="1" x14ac:dyDescent="0.2">
      <c r="A16" s="1279"/>
      <c r="B16" s="1285"/>
      <c r="C16" s="775" t="s">
        <v>72</v>
      </c>
      <c r="D16" s="1302"/>
      <c r="E16" s="1484">
        <v>2647.9</v>
      </c>
      <c r="F16" s="1484"/>
      <c r="G16" s="1484">
        <v>2654.3</v>
      </c>
      <c r="H16" s="1484"/>
      <c r="I16" s="1484">
        <v>2654</v>
      </c>
      <c r="J16" s="1484"/>
      <c r="K16" s="1484">
        <v>2673.1</v>
      </c>
      <c r="L16" s="1484"/>
      <c r="M16" s="1487">
        <v>2629.9</v>
      </c>
      <c r="N16" s="1487"/>
      <c r="O16" s="1303"/>
      <c r="P16" s="1283"/>
    </row>
    <row r="17" spans="1:16" ht="14.25" customHeight="1" x14ac:dyDescent="0.2">
      <c r="A17" s="1279"/>
      <c r="B17" s="1285"/>
      <c r="C17" s="775" t="s">
        <v>71</v>
      </c>
      <c r="D17" s="1302"/>
      <c r="E17" s="1484">
        <v>2542.1</v>
      </c>
      <c r="F17" s="1484"/>
      <c r="G17" s="1484">
        <v>2546.8000000000002</v>
      </c>
      <c r="H17" s="1484"/>
      <c r="I17" s="1484">
        <v>2540.1</v>
      </c>
      <c r="J17" s="1484"/>
      <c r="K17" s="1484">
        <v>2522.3000000000002</v>
      </c>
      <c r="L17" s="1484"/>
      <c r="M17" s="1487">
        <v>2523.5</v>
      </c>
      <c r="N17" s="1487"/>
      <c r="O17" s="1303"/>
      <c r="P17" s="1283"/>
    </row>
    <row r="18" spans="1:16" ht="18.75" customHeight="1" x14ac:dyDescent="0.2">
      <c r="A18" s="1279"/>
      <c r="B18" s="1285"/>
      <c r="C18" s="775" t="s">
        <v>158</v>
      </c>
      <c r="D18" s="1302"/>
      <c r="E18" s="1484">
        <v>369</v>
      </c>
      <c r="F18" s="1484"/>
      <c r="G18" s="1484">
        <v>351.2</v>
      </c>
      <c r="H18" s="1484"/>
      <c r="I18" s="1484">
        <v>384.4</v>
      </c>
      <c r="J18" s="1484"/>
      <c r="K18" s="1484">
        <v>373.5</v>
      </c>
      <c r="L18" s="1484"/>
      <c r="M18" s="1487">
        <v>365.9</v>
      </c>
      <c r="N18" s="1487"/>
      <c r="O18" s="1303"/>
      <c r="P18" s="1283"/>
    </row>
    <row r="19" spans="1:16" ht="14.25" customHeight="1" x14ac:dyDescent="0.2">
      <c r="A19" s="1279"/>
      <c r="B19" s="1285"/>
      <c r="C19" s="775" t="s">
        <v>159</v>
      </c>
      <c r="D19" s="1302"/>
      <c r="E19" s="1484">
        <v>2547</v>
      </c>
      <c r="F19" s="1484"/>
      <c r="G19" s="1484">
        <v>2534.9</v>
      </c>
      <c r="H19" s="1484"/>
      <c r="I19" s="1484">
        <v>2511</v>
      </c>
      <c r="J19" s="1484"/>
      <c r="K19" s="1484">
        <v>2514.6</v>
      </c>
      <c r="L19" s="1484"/>
      <c r="M19" s="1487">
        <v>2508.6</v>
      </c>
      <c r="N19" s="1487"/>
      <c r="O19" s="1303"/>
      <c r="P19" s="1283"/>
    </row>
    <row r="20" spans="1:16" ht="14.25" customHeight="1" x14ac:dyDescent="0.2">
      <c r="A20" s="1279"/>
      <c r="B20" s="1285"/>
      <c r="C20" s="775" t="s">
        <v>160</v>
      </c>
      <c r="D20" s="1302"/>
      <c r="E20" s="1484">
        <v>2274.1</v>
      </c>
      <c r="F20" s="1484"/>
      <c r="G20" s="1484">
        <v>2315.1</v>
      </c>
      <c r="H20" s="1484"/>
      <c r="I20" s="1484">
        <v>2298.6999999999998</v>
      </c>
      <c r="J20" s="1484"/>
      <c r="K20" s="1484">
        <v>2307.1999999999998</v>
      </c>
      <c r="L20" s="1484"/>
      <c r="M20" s="1487">
        <v>2278.9</v>
      </c>
      <c r="N20" s="1487"/>
      <c r="O20" s="1303"/>
      <c r="P20" s="1283"/>
    </row>
    <row r="21" spans="1:16" s="1310" customFormat="1" ht="19.5" customHeight="1" x14ac:dyDescent="0.2">
      <c r="A21" s="1306"/>
      <c r="B21" s="1307"/>
      <c r="C21" s="1478" t="s">
        <v>559</v>
      </c>
      <c r="D21" s="1478"/>
      <c r="E21" s="1489">
        <v>58.5</v>
      </c>
      <c r="F21" s="1489"/>
      <c r="G21" s="1489">
        <v>58.6</v>
      </c>
      <c r="H21" s="1489"/>
      <c r="I21" s="1489">
        <v>58.6</v>
      </c>
      <c r="J21" s="1489"/>
      <c r="K21" s="1489">
        <v>58.6</v>
      </c>
      <c r="L21" s="1489"/>
      <c r="M21" s="1488">
        <v>58.1</v>
      </c>
      <c r="N21" s="1488"/>
      <c r="O21" s="1308"/>
      <c r="P21" s="1309"/>
    </row>
    <row r="22" spans="1:16" ht="14.25" customHeight="1" x14ac:dyDescent="0.2">
      <c r="A22" s="1279"/>
      <c r="B22" s="1285"/>
      <c r="C22" s="775" t="s">
        <v>72</v>
      </c>
      <c r="D22" s="1302"/>
      <c r="E22" s="1484">
        <v>63.8</v>
      </c>
      <c r="F22" s="1484"/>
      <c r="G22" s="1484">
        <v>64</v>
      </c>
      <c r="H22" s="1484"/>
      <c r="I22" s="1484">
        <v>64.099999999999994</v>
      </c>
      <c r="J22" s="1484"/>
      <c r="K22" s="1484">
        <v>64.599999999999994</v>
      </c>
      <c r="L22" s="1484"/>
      <c r="M22" s="1487">
        <v>63.5</v>
      </c>
      <c r="N22" s="1487"/>
      <c r="O22" s="1303"/>
      <c r="P22" s="1283"/>
    </row>
    <row r="23" spans="1:16" ht="14.25" customHeight="1" x14ac:dyDescent="0.2">
      <c r="A23" s="1279"/>
      <c r="B23" s="1285"/>
      <c r="C23" s="775" t="s">
        <v>71</v>
      </c>
      <c r="D23" s="1302"/>
      <c r="E23" s="1484">
        <v>53.8</v>
      </c>
      <c r="F23" s="1484"/>
      <c r="G23" s="1484">
        <v>53.9</v>
      </c>
      <c r="H23" s="1484"/>
      <c r="I23" s="1484">
        <v>53.8</v>
      </c>
      <c r="J23" s="1484"/>
      <c r="K23" s="1484">
        <v>53.4</v>
      </c>
      <c r="L23" s="1484"/>
      <c r="M23" s="1487">
        <v>53.5</v>
      </c>
      <c r="N23" s="1487"/>
      <c r="O23" s="1303"/>
      <c r="P23" s="1283"/>
    </row>
    <row r="24" spans="1:16" ht="18.75" customHeight="1" x14ac:dyDescent="0.2">
      <c r="A24" s="1279"/>
      <c r="B24" s="1285"/>
      <c r="C24" s="775" t="s">
        <v>173</v>
      </c>
      <c r="D24" s="1302"/>
      <c r="E24" s="1484">
        <v>73.2</v>
      </c>
      <c r="F24" s="1484"/>
      <c r="G24" s="1484">
        <v>73.3</v>
      </c>
      <c r="H24" s="1484"/>
      <c r="I24" s="1484">
        <v>73.5</v>
      </c>
      <c r="J24" s="1484"/>
      <c r="K24" s="1484">
        <v>73.599999999999994</v>
      </c>
      <c r="L24" s="1484"/>
      <c r="M24" s="1487">
        <v>73.400000000000006</v>
      </c>
      <c r="N24" s="1487"/>
      <c r="O24" s="1303"/>
      <c r="P24" s="1283"/>
    </row>
    <row r="25" spans="1:16" ht="14.25" customHeight="1" x14ac:dyDescent="0.2">
      <c r="A25" s="1279"/>
      <c r="B25" s="1285"/>
      <c r="C25" s="775" t="s">
        <v>158</v>
      </c>
      <c r="D25" s="1302"/>
      <c r="E25" s="1484">
        <v>33.4</v>
      </c>
      <c r="F25" s="1484"/>
      <c r="G25" s="1484">
        <v>31.8</v>
      </c>
      <c r="H25" s="1484"/>
      <c r="I25" s="1484">
        <v>34.9</v>
      </c>
      <c r="J25" s="1484"/>
      <c r="K25" s="1484">
        <v>33.9</v>
      </c>
      <c r="L25" s="1484"/>
      <c r="M25" s="1487">
        <v>33.200000000000003</v>
      </c>
      <c r="N25" s="1487"/>
      <c r="O25" s="1303"/>
      <c r="P25" s="1283"/>
    </row>
    <row r="26" spans="1:16" ht="14.25" customHeight="1" x14ac:dyDescent="0.2">
      <c r="A26" s="1279"/>
      <c r="B26" s="1285"/>
      <c r="C26" s="775" t="s">
        <v>159</v>
      </c>
      <c r="D26" s="1282"/>
      <c r="E26" s="1483">
        <v>90.8</v>
      </c>
      <c r="F26" s="1483"/>
      <c r="G26" s="1483">
        <v>90.8</v>
      </c>
      <c r="H26" s="1483"/>
      <c r="I26" s="1483">
        <v>90.5</v>
      </c>
      <c r="J26" s="1483"/>
      <c r="K26" s="1484">
        <v>91.1</v>
      </c>
      <c r="L26" s="1484"/>
      <c r="M26" s="1485">
        <v>91.1</v>
      </c>
      <c r="N26" s="1485"/>
      <c r="O26" s="1303"/>
      <c r="P26" s="1283"/>
    </row>
    <row r="27" spans="1:16" ht="14.25" customHeight="1" x14ac:dyDescent="0.2">
      <c r="A27" s="1279"/>
      <c r="B27" s="1285"/>
      <c r="C27" s="775" t="s">
        <v>160</v>
      </c>
      <c r="D27" s="1282"/>
      <c r="E27" s="1483">
        <v>45.8</v>
      </c>
      <c r="F27" s="1483"/>
      <c r="G27" s="1483">
        <v>46.5</v>
      </c>
      <c r="H27" s="1483"/>
      <c r="I27" s="1483">
        <v>46.1</v>
      </c>
      <c r="J27" s="1483"/>
      <c r="K27" s="1484">
        <v>46.1</v>
      </c>
      <c r="L27" s="1484"/>
      <c r="M27" s="1485">
        <v>45.5</v>
      </c>
      <c r="N27" s="1485"/>
      <c r="O27" s="1303"/>
      <c r="P27" s="1283"/>
    </row>
    <row r="28" spans="1:16" ht="13.5" customHeight="1" x14ac:dyDescent="0.2">
      <c r="A28" s="1279"/>
      <c r="B28" s="1285"/>
      <c r="C28" s="776" t="s">
        <v>176</v>
      </c>
      <c r="D28" s="1282"/>
      <c r="E28" s="777"/>
      <c r="F28" s="777"/>
      <c r="G28" s="777"/>
      <c r="H28" s="777"/>
      <c r="I28" s="777"/>
      <c r="J28" s="777"/>
      <c r="K28" s="777"/>
      <c r="L28" s="777"/>
      <c r="M28" s="777"/>
      <c r="N28" s="777"/>
      <c r="O28" s="1303"/>
      <c r="P28" s="1283"/>
    </row>
    <row r="29" spans="1:16" ht="12.75" customHeight="1" thickBot="1" x14ac:dyDescent="0.25">
      <c r="A29" s="1279"/>
      <c r="B29" s="1285"/>
      <c r="C29" s="1311"/>
      <c r="D29" s="1303"/>
      <c r="E29" s="1303"/>
      <c r="F29" s="1303"/>
      <c r="G29" s="1303"/>
      <c r="H29" s="1303"/>
      <c r="I29" s="1303"/>
      <c r="J29" s="1303"/>
      <c r="K29" s="1303"/>
      <c r="L29" s="1303"/>
      <c r="M29" s="1486"/>
      <c r="N29" s="1486"/>
      <c r="O29" s="1303"/>
      <c r="P29" s="1283"/>
    </row>
    <row r="30" spans="1:16" s="1294" customFormat="1" ht="13.5" customHeight="1" thickBot="1" x14ac:dyDescent="0.25">
      <c r="A30" s="1288"/>
      <c r="B30" s="1289"/>
      <c r="C30" s="1290" t="s">
        <v>560</v>
      </c>
      <c r="D30" s="1291"/>
      <c r="E30" s="1291"/>
      <c r="F30" s="1291"/>
      <c r="G30" s="1291"/>
      <c r="H30" s="1291"/>
      <c r="I30" s="1291"/>
      <c r="J30" s="1291"/>
      <c r="K30" s="1291"/>
      <c r="L30" s="1291"/>
      <c r="M30" s="1291"/>
      <c r="N30" s="1292"/>
      <c r="O30" s="1303"/>
      <c r="P30" s="1293"/>
    </row>
    <row r="31" spans="1:16" ht="3.75" customHeight="1" x14ac:dyDescent="0.2">
      <c r="A31" s="1279"/>
      <c r="B31" s="1285"/>
      <c r="C31" s="1480" t="s">
        <v>161</v>
      </c>
      <c r="D31" s="1481"/>
      <c r="E31" s="1312"/>
      <c r="F31" s="1312"/>
      <c r="G31" s="1312"/>
      <c r="H31" s="1312"/>
      <c r="I31" s="1312"/>
      <c r="J31" s="1312"/>
      <c r="K31" s="1282"/>
      <c r="L31" s="1296"/>
      <c r="M31" s="1296"/>
      <c r="N31" s="1296"/>
      <c r="O31" s="1303"/>
      <c r="P31" s="1283"/>
    </row>
    <row r="32" spans="1:16" ht="13.5" customHeight="1" x14ac:dyDescent="0.2">
      <c r="A32" s="1279"/>
      <c r="B32" s="1295"/>
      <c r="C32" s="1481"/>
      <c r="D32" s="1481"/>
      <c r="E32" s="1049" t="s">
        <v>34</v>
      </c>
      <c r="F32" s="1050" t="s">
        <v>34</v>
      </c>
      <c r="G32" s="1049" t="s">
        <v>34</v>
      </c>
      <c r="H32" s="1050" t="s">
        <v>607</v>
      </c>
      <c r="I32" s="1051"/>
      <c r="J32" s="1050" t="s">
        <v>34</v>
      </c>
      <c r="K32" s="1052" t="s">
        <v>34</v>
      </c>
      <c r="L32" s="1053" t="s">
        <v>34</v>
      </c>
      <c r="M32" s="1053" t="s">
        <v>608</v>
      </c>
      <c r="N32" s="1054"/>
      <c r="O32" s="1282"/>
      <c r="P32" s="1283"/>
    </row>
    <row r="33" spans="1:16" ht="12.75" customHeight="1" x14ac:dyDescent="0.2">
      <c r="A33" s="1279"/>
      <c r="B33" s="1285"/>
      <c r="C33" s="1297"/>
      <c r="D33" s="1297"/>
      <c r="E33" s="1482" t="str">
        <f>+E7</f>
        <v>1.º trimestre</v>
      </c>
      <c r="F33" s="1482"/>
      <c r="G33" s="1482" t="str">
        <f>+G7</f>
        <v>2.º trimestre</v>
      </c>
      <c r="H33" s="1482"/>
      <c r="I33" s="1482" t="str">
        <f>+I7</f>
        <v>3.º trimestre</v>
      </c>
      <c r="J33" s="1482"/>
      <c r="K33" s="1482" t="str">
        <f>+K7</f>
        <v>4.º trimestre</v>
      </c>
      <c r="L33" s="1482"/>
      <c r="M33" s="1482" t="str">
        <f>+M7</f>
        <v>1.º trimestre</v>
      </c>
      <c r="N33" s="1482"/>
      <c r="O33" s="1313"/>
      <c r="P33" s="1283"/>
    </row>
    <row r="34" spans="1:16" ht="12.75" customHeight="1" x14ac:dyDescent="0.2">
      <c r="A34" s="1279"/>
      <c r="B34" s="1285"/>
      <c r="C34" s="1297"/>
      <c r="D34" s="1297"/>
      <c r="E34" s="787" t="s">
        <v>162</v>
      </c>
      <c r="F34" s="787" t="s">
        <v>107</v>
      </c>
      <c r="G34" s="787" t="s">
        <v>162</v>
      </c>
      <c r="H34" s="787" t="s">
        <v>107</v>
      </c>
      <c r="I34" s="788" t="s">
        <v>162</v>
      </c>
      <c r="J34" s="788" t="s">
        <v>107</v>
      </c>
      <c r="K34" s="788" t="s">
        <v>162</v>
      </c>
      <c r="L34" s="788" t="s">
        <v>107</v>
      </c>
      <c r="M34" s="788" t="s">
        <v>162</v>
      </c>
      <c r="N34" s="788" t="s">
        <v>107</v>
      </c>
      <c r="O34" s="1313"/>
      <c r="P34" s="1283"/>
    </row>
    <row r="35" spans="1:16" ht="18" customHeight="1" x14ac:dyDescent="0.2">
      <c r="A35" s="1279"/>
      <c r="B35" s="1285"/>
      <c r="C35" s="1478" t="s">
        <v>2</v>
      </c>
      <c r="D35" s="1478"/>
      <c r="E35" s="1314">
        <v>8870.7999999999993</v>
      </c>
      <c r="F35" s="1314">
        <f>+E35/E$35*100</f>
        <v>100</v>
      </c>
      <c r="G35" s="1314">
        <v>8868.4</v>
      </c>
      <c r="H35" s="1314">
        <f>+G35/G$35*100</f>
        <v>100</v>
      </c>
      <c r="I35" s="1314">
        <v>8865.2999999999993</v>
      </c>
      <c r="J35" s="1314">
        <f>+I35/I$35*100</f>
        <v>100</v>
      </c>
      <c r="K35" s="1314">
        <v>8860.2999999999993</v>
      </c>
      <c r="L35" s="1314">
        <f>+K35/K$35*100</f>
        <v>100</v>
      </c>
      <c r="M35" s="1315">
        <v>8862.6</v>
      </c>
      <c r="N35" s="1315">
        <f>+M35/M$35*100</f>
        <v>100</v>
      </c>
      <c r="O35" s="1313"/>
      <c r="P35" s="1283"/>
    </row>
    <row r="36" spans="1:16" ht="14.25" customHeight="1" x14ac:dyDescent="0.2">
      <c r="A36" s="1279"/>
      <c r="B36" s="1285"/>
      <c r="C36" s="1316"/>
      <c r="D36" s="778" t="s">
        <v>72</v>
      </c>
      <c r="E36" s="1317">
        <v>4149.8</v>
      </c>
      <c r="F36" s="1317">
        <f>+E36/E35*100</f>
        <v>46.780448212111651</v>
      </c>
      <c r="G36" s="1317">
        <v>4146.7</v>
      </c>
      <c r="H36" s="1317">
        <f>+G36/G35*100</f>
        <v>46.758152541608403</v>
      </c>
      <c r="I36" s="1317">
        <v>4143.5</v>
      </c>
      <c r="J36" s="1317">
        <f>+I36/I35*100</f>
        <v>46.738407047702843</v>
      </c>
      <c r="K36" s="1317">
        <v>4138.8</v>
      </c>
      <c r="L36" s="1317">
        <f>+K36/K35*100</f>
        <v>46.711736622913449</v>
      </c>
      <c r="M36" s="1318">
        <v>4142</v>
      </c>
      <c r="N36" s="1318">
        <f>+M36/M35*100</f>
        <v>46.735720894545615</v>
      </c>
      <c r="O36" s="1313"/>
      <c r="P36" s="1283"/>
    </row>
    <row r="37" spans="1:16" ht="14.25" customHeight="1" x14ac:dyDescent="0.2">
      <c r="A37" s="1279"/>
      <c r="B37" s="1285"/>
      <c r="C37" s="778"/>
      <c r="D37" s="778" t="s">
        <v>71</v>
      </c>
      <c r="E37" s="1317">
        <v>4721</v>
      </c>
      <c r="F37" s="1317">
        <f>+E37/E35*100</f>
        <v>53.219551787888349</v>
      </c>
      <c r="G37" s="1317">
        <v>4721.8</v>
      </c>
      <c r="H37" s="1317">
        <f>+G37/G35*100</f>
        <v>53.242975057507557</v>
      </c>
      <c r="I37" s="1317">
        <v>4721.8</v>
      </c>
      <c r="J37" s="1317">
        <f>+I37/I35*100</f>
        <v>53.261592952297164</v>
      </c>
      <c r="K37" s="1317">
        <v>4721.5</v>
      </c>
      <c r="L37" s="1317">
        <f>+K37/K35*100</f>
        <v>53.288263377086565</v>
      </c>
      <c r="M37" s="1318">
        <v>4720.6000000000004</v>
      </c>
      <c r="N37" s="1318">
        <f>+M37/M35*100</f>
        <v>53.264279105454385</v>
      </c>
      <c r="O37" s="1313"/>
      <c r="P37" s="1283"/>
    </row>
    <row r="38" spans="1:16" s="857" customFormat="1" ht="18" customHeight="1" x14ac:dyDescent="0.2">
      <c r="A38" s="1319"/>
      <c r="B38" s="1320"/>
      <c r="C38" s="781" t="s">
        <v>561</v>
      </c>
      <c r="D38" s="778"/>
      <c r="E38" s="1321">
        <v>757.7</v>
      </c>
      <c r="F38" s="1321">
        <f>+E38/E$35*100</f>
        <v>8.5415069666771899</v>
      </c>
      <c r="G38" s="1321">
        <v>758.7</v>
      </c>
      <c r="H38" s="1321">
        <f>+G38/G$35*100</f>
        <v>8.5550944928059192</v>
      </c>
      <c r="I38" s="1321">
        <v>725.4</v>
      </c>
      <c r="J38" s="1321">
        <f>+I38/I$35*100</f>
        <v>8.1824642144089879</v>
      </c>
      <c r="K38" s="1321">
        <v>714</v>
      </c>
      <c r="L38" s="1321">
        <f>+K38/K$35*100</f>
        <v>8.0584178865275451</v>
      </c>
      <c r="M38" s="1322">
        <v>713.6</v>
      </c>
      <c r="N38" s="1322">
        <f>+M38/M$35*100</f>
        <v>8.051813237650352</v>
      </c>
      <c r="O38" s="1313"/>
      <c r="P38" s="884"/>
    </row>
    <row r="39" spans="1:16" s="1329" customFormat="1" ht="14.25" customHeight="1" x14ac:dyDescent="0.2">
      <c r="A39" s="1323"/>
      <c r="B39" s="1324"/>
      <c r="C39" s="1325"/>
      <c r="D39" s="779" t="s">
        <v>72</v>
      </c>
      <c r="E39" s="1326">
        <v>219.8</v>
      </c>
      <c r="F39" s="1326">
        <f>+E39/E38*100</f>
        <v>29.008842549821829</v>
      </c>
      <c r="G39" s="1326">
        <v>218.7</v>
      </c>
      <c r="H39" s="1326">
        <f>+G39/G38*100</f>
        <v>28.825622775800706</v>
      </c>
      <c r="I39" s="1326">
        <v>204.6</v>
      </c>
      <c r="J39" s="1326">
        <f>+I39/I38*100</f>
        <v>28.205128205128204</v>
      </c>
      <c r="K39" s="1326">
        <v>208.7</v>
      </c>
      <c r="L39" s="1326">
        <f>+K39/K38*100</f>
        <v>29.229691876750696</v>
      </c>
      <c r="M39" s="1327">
        <v>205.8</v>
      </c>
      <c r="N39" s="1327">
        <f>+M39/M38*100</f>
        <v>28.83968609865471</v>
      </c>
      <c r="O39" s="1303"/>
      <c r="P39" s="1328"/>
    </row>
    <row r="40" spans="1:16" s="1329" customFormat="1" ht="14.25" customHeight="1" x14ac:dyDescent="0.2">
      <c r="A40" s="1323"/>
      <c r="B40" s="1324"/>
      <c r="C40" s="1325"/>
      <c r="D40" s="779" t="s">
        <v>71</v>
      </c>
      <c r="E40" s="1326">
        <v>537.9</v>
      </c>
      <c r="F40" s="1326">
        <f>+E40/E38*100</f>
        <v>70.991157450178164</v>
      </c>
      <c r="G40" s="1326">
        <v>540</v>
      </c>
      <c r="H40" s="1326">
        <f>+G40/G38*100</f>
        <v>71.174377224199276</v>
      </c>
      <c r="I40" s="1326">
        <v>520.70000000000005</v>
      </c>
      <c r="J40" s="1326">
        <f>+I40/I38*100</f>
        <v>71.781086297215339</v>
      </c>
      <c r="K40" s="1326">
        <v>505.3</v>
      </c>
      <c r="L40" s="1326">
        <f>+K40/K38*100</f>
        <v>70.770308123249308</v>
      </c>
      <c r="M40" s="1327">
        <v>507.7</v>
      </c>
      <c r="N40" s="1327">
        <f>+M40/M38*100</f>
        <v>71.146300448430495</v>
      </c>
      <c r="O40" s="1303"/>
      <c r="P40" s="1328"/>
    </row>
    <row r="41" spans="1:16" s="857" customFormat="1" ht="18" customHeight="1" x14ac:dyDescent="0.2">
      <c r="A41" s="1319"/>
      <c r="B41" s="1320"/>
      <c r="C41" s="781" t="s">
        <v>562</v>
      </c>
      <c r="D41" s="778"/>
      <c r="E41" s="1321">
        <v>2079.6999999999998</v>
      </c>
      <c r="F41" s="1321">
        <f>+E41/E$35*100</f>
        <v>23.444334220137979</v>
      </c>
      <c r="G41" s="1321">
        <v>2071.1999999999998</v>
      </c>
      <c r="H41" s="1321">
        <f>+G41/G$35*100</f>
        <v>23.354832889811014</v>
      </c>
      <c r="I41" s="1321">
        <v>2098.4</v>
      </c>
      <c r="J41" s="1321">
        <f>+I41/I$35*100</f>
        <v>23.669813768287597</v>
      </c>
      <c r="K41" s="1321">
        <v>2071.6</v>
      </c>
      <c r="L41" s="1321">
        <f>+K41/K$35*100</f>
        <v>23.380698170490845</v>
      </c>
      <c r="M41" s="1322">
        <v>2024.6</v>
      </c>
      <c r="N41" s="1322">
        <f>+M41/M$35*100</f>
        <v>22.844312052896441</v>
      </c>
      <c r="O41" s="1313"/>
      <c r="P41" s="884"/>
    </row>
    <row r="42" spans="1:16" s="1329" customFormat="1" ht="14.25" customHeight="1" x14ac:dyDescent="0.2">
      <c r="A42" s="1323"/>
      <c r="B42" s="1324"/>
      <c r="C42" s="1325"/>
      <c r="D42" s="779" t="s">
        <v>72</v>
      </c>
      <c r="E42" s="1326">
        <v>996.2</v>
      </c>
      <c r="F42" s="1326">
        <f>+E42/E41*100</f>
        <v>47.901139587440497</v>
      </c>
      <c r="G42" s="1326">
        <v>1007</v>
      </c>
      <c r="H42" s="1326">
        <f>+G42/G41*100</f>
        <v>48.619157976052534</v>
      </c>
      <c r="I42" s="1326">
        <v>1020.5</v>
      </c>
      <c r="J42" s="1326">
        <f>+I42/I41*100</f>
        <v>48.632291269538698</v>
      </c>
      <c r="K42" s="1326">
        <v>982.8</v>
      </c>
      <c r="L42" s="1326">
        <f>+K42/K41*100</f>
        <v>47.441591040741457</v>
      </c>
      <c r="M42" s="1327">
        <v>968.9</v>
      </c>
      <c r="N42" s="1327">
        <f>+M42/M41*100</f>
        <v>47.856366689716488</v>
      </c>
      <c r="O42" s="1303"/>
      <c r="P42" s="1328"/>
    </row>
    <row r="43" spans="1:16" s="1329" customFormat="1" ht="14.25" customHeight="1" x14ac:dyDescent="0.2">
      <c r="A43" s="1323"/>
      <c r="B43" s="1324"/>
      <c r="C43" s="1325"/>
      <c r="D43" s="779" t="s">
        <v>71</v>
      </c>
      <c r="E43" s="1326">
        <v>1083.5999999999999</v>
      </c>
      <c r="F43" s="1326">
        <f>+E43/E41*100</f>
        <v>52.103668798384383</v>
      </c>
      <c r="G43" s="1326">
        <v>1064.2</v>
      </c>
      <c r="H43" s="1326">
        <f>+G43/G41*100</f>
        <v>51.38084202394748</v>
      </c>
      <c r="I43" s="1326">
        <v>1077.9000000000001</v>
      </c>
      <c r="J43" s="1326">
        <f>+I43/I41*100</f>
        <v>51.367708730461302</v>
      </c>
      <c r="K43" s="1326">
        <v>1088.8</v>
      </c>
      <c r="L43" s="1326">
        <f>+K43/K41*100</f>
        <v>52.558408959258543</v>
      </c>
      <c r="M43" s="1327">
        <v>1055.7</v>
      </c>
      <c r="N43" s="1327">
        <f>+M43/M41*100</f>
        <v>52.143633310283519</v>
      </c>
      <c r="O43" s="1303"/>
      <c r="P43" s="1328"/>
    </row>
    <row r="44" spans="1:16" s="857" customFormat="1" ht="18" customHeight="1" x14ac:dyDescent="0.2">
      <c r="A44" s="1319"/>
      <c r="B44" s="1320"/>
      <c r="C44" s="781" t="s">
        <v>563</v>
      </c>
      <c r="D44" s="778"/>
      <c r="E44" s="1321">
        <v>986.4</v>
      </c>
      <c r="F44" s="1321">
        <f>+E44/E$35*100</f>
        <v>11.119628443883304</v>
      </c>
      <c r="G44" s="1321">
        <v>995</v>
      </c>
      <c r="H44" s="1321">
        <f>+G44/G$35*100</f>
        <v>11.219611203824817</v>
      </c>
      <c r="I44" s="1321">
        <v>922.2</v>
      </c>
      <c r="J44" s="1321">
        <f>+I44/I$35*100</f>
        <v>10.402355250245341</v>
      </c>
      <c r="K44" s="1321">
        <v>951.4</v>
      </c>
      <c r="L44" s="1321">
        <f>+K44/K$35*100</f>
        <v>10.737785402300148</v>
      </c>
      <c r="M44" s="1322">
        <v>964.4</v>
      </c>
      <c r="N44" s="1322">
        <f>+M44/M$35*100</f>
        <v>10.881682576219168</v>
      </c>
      <c r="O44" s="1313"/>
      <c r="P44" s="884"/>
    </row>
    <row r="45" spans="1:16" s="1329" customFormat="1" ht="14.25" customHeight="1" x14ac:dyDescent="0.2">
      <c r="A45" s="1323"/>
      <c r="B45" s="1324"/>
      <c r="C45" s="1325"/>
      <c r="D45" s="779" t="s">
        <v>72</v>
      </c>
      <c r="E45" s="1326">
        <v>528.1</v>
      </c>
      <c r="F45" s="1326">
        <f>+E45/E44*100</f>
        <v>53.538118410381188</v>
      </c>
      <c r="G45" s="1326">
        <v>539.6</v>
      </c>
      <c r="H45" s="1326">
        <f>+G45/G44*100</f>
        <v>54.231155778894482</v>
      </c>
      <c r="I45" s="1326">
        <v>498.4</v>
      </c>
      <c r="J45" s="1326">
        <f>+I45/I44*100</f>
        <v>54.044675775319881</v>
      </c>
      <c r="K45" s="1326">
        <v>523.4</v>
      </c>
      <c r="L45" s="1326">
        <f>+K45/K44*100</f>
        <v>55.013664073996217</v>
      </c>
      <c r="M45" s="1327">
        <v>528.5</v>
      </c>
      <c r="N45" s="1327">
        <f>+M45/M44*100</f>
        <v>54.800912484446286</v>
      </c>
      <c r="O45" s="1303"/>
      <c r="P45" s="1328"/>
    </row>
    <row r="46" spans="1:16" s="1329" customFormat="1" ht="14.25" customHeight="1" x14ac:dyDescent="0.2">
      <c r="A46" s="1323"/>
      <c r="B46" s="1324"/>
      <c r="C46" s="1325"/>
      <c r="D46" s="779" t="s">
        <v>71</v>
      </c>
      <c r="E46" s="1326">
        <v>458.3</v>
      </c>
      <c r="F46" s="1326">
        <f>+E46/E44*100</f>
        <v>46.46188158961882</v>
      </c>
      <c r="G46" s="1326">
        <v>455.3</v>
      </c>
      <c r="H46" s="1326">
        <f>+G46/G44*100</f>
        <v>45.758793969849251</v>
      </c>
      <c r="I46" s="1326">
        <v>423.9</v>
      </c>
      <c r="J46" s="1326">
        <f>+I46/I44*100</f>
        <v>45.966167859466488</v>
      </c>
      <c r="K46" s="1326">
        <v>428.1</v>
      </c>
      <c r="L46" s="1326">
        <f>+K46/K44*100</f>
        <v>44.996846752154724</v>
      </c>
      <c r="M46" s="1327">
        <v>435.9</v>
      </c>
      <c r="N46" s="1327">
        <f>+M46/M44*100</f>
        <v>45.199087515553707</v>
      </c>
      <c r="O46" s="1303"/>
      <c r="P46" s="1328"/>
    </row>
    <row r="47" spans="1:16" s="857" customFormat="1" ht="18" customHeight="1" x14ac:dyDescent="0.2">
      <c r="A47" s="1319"/>
      <c r="B47" s="1320"/>
      <c r="C47" s="781" t="s">
        <v>564</v>
      </c>
      <c r="D47" s="778"/>
      <c r="E47" s="1321">
        <v>1807.9</v>
      </c>
      <c r="F47" s="1321">
        <f>+E47/E$35*100</f>
        <v>20.380349010235832</v>
      </c>
      <c r="G47" s="1321">
        <v>1814.8</v>
      </c>
      <c r="H47" s="1321">
        <f>+G47/G$35*100</f>
        <v>20.463668756483695</v>
      </c>
      <c r="I47" s="1321">
        <v>1798.6</v>
      </c>
      <c r="J47" s="1321">
        <f>+I47/I$35*100</f>
        <v>20.288089517557218</v>
      </c>
      <c r="K47" s="1321">
        <v>1780.5</v>
      </c>
      <c r="L47" s="1321">
        <f>+K47/K$35*100</f>
        <v>20.095256368294528</v>
      </c>
      <c r="M47" s="1322">
        <v>1822.8</v>
      </c>
      <c r="N47" s="1322">
        <f>+M47/M$35*100</f>
        <v>20.567327872181977</v>
      </c>
      <c r="O47" s="1313"/>
      <c r="P47" s="884"/>
    </row>
    <row r="48" spans="1:16" s="1329" customFormat="1" ht="14.25" customHeight="1" x14ac:dyDescent="0.2">
      <c r="A48" s="1323"/>
      <c r="B48" s="1324"/>
      <c r="C48" s="1325"/>
      <c r="D48" s="779" t="s">
        <v>72</v>
      </c>
      <c r="E48" s="1326">
        <v>959.4</v>
      </c>
      <c r="F48" s="1326">
        <f>+E48/E47*100</f>
        <v>53.067094418939099</v>
      </c>
      <c r="G48" s="1326">
        <v>936.6</v>
      </c>
      <c r="H48" s="1326">
        <f>+G48/G47*100</f>
        <v>51.608992726471236</v>
      </c>
      <c r="I48" s="1326">
        <v>941.4</v>
      </c>
      <c r="J48" s="1326">
        <f>+I48/I47*100</f>
        <v>52.340709440676079</v>
      </c>
      <c r="K48" s="1326">
        <v>929.7</v>
      </c>
      <c r="L48" s="1326">
        <f>+K48/K47*100</f>
        <v>52.215669755686612</v>
      </c>
      <c r="M48" s="1327">
        <v>945.7</v>
      </c>
      <c r="N48" s="1327">
        <f>+M48/M47*100</f>
        <v>51.881720430107528</v>
      </c>
      <c r="O48" s="1303"/>
      <c r="P48" s="1328"/>
    </row>
    <row r="49" spans="1:16" s="1329" customFormat="1" ht="14.25" customHeight="1" x14ac:dyDescent="0.2">
      <c r="A49" s="1323"/>
      <c r="B49" s="1324"/>
      <c r="C49" s="1325"/>
      <c r="D49" s="779" t="s">
        <v>71</v>
      </c>
      <c r="E49" s="1326">
        <v>848.5</v>
      </c>
      <c r="F49" s="1326">
        <f>+E49/E47*100</f>
        <v>46.932905581060893</v>
      </c>
      <c r="G49" s="1326">
        <v>878.2</v>
      </c>
      <c r="H49" s="1326">
        <f>+G49/G47*100</f>
        <v>48.391007273528771</v>
      </c>
      <c r="I49" s="1326">
        <v>857.2</v>
      </c>
      <c r="J49" s="1326">
        <f>+I49/I47*100</f>
        <v>47.659290559323928</v>
      </c>
      <c r="K49" s="1326">
        <v>850.8</v>
      </c>
      <c r="L49" s="1326">
        <f>+K49/K47*100</f>
        <v>47.784330244313395</v>
      </c>
      <c r="M49" s="1327">
        <v>877.1</v>
      </c>
      <c r="N49" s="1327">
        <f>+M49/M47*100</f>
        <v>48.118279569892472</v>
      </c>
      <c r="O49" s="1303"/>
      <c r="P49" s="1328"/>
    </row>
    <row r="50" spans="1:16" s="857" customFormat="1" ht="18" customHeight="1" x14ac:dyDescent="0.2">
      <c r="A50" s="1319"/>
      <c r="B50" s="1320"/>
      <c r="C50" s="781" t="s">
        <v>565</v>
      </c>
      <c r="D50" s="778"/>
      <c r="E50" s="1321">
        <v>1729.4</v>
      </c>
      <c r="F50" s="1321">
        <f>+E50/E$35*100</f>
        <v>19.495423186183885</v>
      </c>
      <c r="G50" s="1321">
        <v>1737.2</v>
      </c>
      <c r="H50" s="1321">
        <f>+G50/G$35*100</f>
        <v>19.588651842496958</v>
      </c>
      <c r="I50" s="1321">
        <v>1786</v>
      </c>
      <c r="J50" s="1321">
        <f>+I50/I$35*100</f>
        <v>20.145962347579889</v>
      </c>
      <c r="K50" s="1321">
        <v>1801.9</v>
      </c>
      <c r="L50" s="1321">
        <f>+K50/K$35*100</f>
        <v>20.336783178899136</v>
      </c>
      <c r="M50" s="1322">
        <v>1796.4</v>
      </c>
      <c r="N50" s="1322">
        <f>+M50/M$35*100</f>
        <v>20.269446889174734</v>
      </c>
      <c r="O50" s="1313"/>
      <c r="P50" s="884"/>
    </row>
    <row r="51" spans="1:16" s="1329" customFormat="1" ht="14.25" customHeight="1" x14ac:dyDescent="0.2">
      <c r="A51" s="1323"/>
      <c r="B51" s="1324"/>
      <c r="C51" s="1325"/>
      <c r="D51" s="779" t="s">
        <v>72</v>
      </c>
      <c r="E51" s="1326">
        <v>862.3</v>
      </c>
      <c r="F51" s="1326">
        <f>+E51/E50*100</f>
        <v>49.861223545738405</v>
      </c>
      <c r="G51" s="1326">
        <v>860.4</v>
      </c>
      <c r="H51" s="1326">
        <f>+G51/G50*100</f>
        <v>49.527976053419295</v>
      </c>
      <c r="I51" s="1326">
        <v>883</v>
      </c>
      <c r="J51" s="1326">
        <f>+I51/I50*100</f>
        <v>49.440089585666293</v>
      </c>
      <c r="K51" s="1326">
        <v>884.7</v>
      </c>
      <c r="L51" s="1326">
        <f>+K51/K50*100</f>
        <v>49.09817414950885</v>
      </c>
      <c r="M51" s="1327">
        <v>892.2</v>
      </c>
      <c r="N51" s="1327">
        <f>+M51/M50*100</f>
        <v>49.665998663994657</v>
      </c>
      <c r="O51" s="1303"/>
      <c r="P51" s="1328"/>
    </row>
    <row r="52" spans="1:16" s="1329" customFormat="1" ht="14.25" customHeight="1" x14ac:dyDescent="0.2">
      <c r="A52" s="1323"/>
      <c r="B52" s="1324"/>
      <c r="C52" s="1325"/>
      <c r="D52" s="779" t="s">
        <v>71</v>
      </c>
      <c r="E52" s="1326">
        <v>867.1</v>
      </c>
      <c r="F52" s="1326">
        <f>+E52/E50*100</f>
        <v>50.138776454261588</v>
      </c>
      <c r="G52" s="1326">
        <v>876.8</v>
      </c>
      <c r="H52" s="1326">
        <f>+G52/G50*100</f>
        <v>50.472023946580705</v>
      </c>
      <c r="I52" s="1326">
        <v>903</v>
      </c>
      <c r="J52" s="1326">
        <f>+I52/I50*100</f>
        <v>50.559910414333707</v>
      </c>
      <c r="K52" s="1326">
        <v>917.2</v>
      </c>
      <c r="L52" s="1326">
        <f>+K52/K50*100</f>
        <v>50.901825850491143</v>
      </c>
      <c r="M52" s="1327">
        <v>904.2</v>
      </c>
      <c r="N52" s="1327">
        <f>+M52/M50*100</f>
        <v>50.334001336005343</v>
      </c>
      <c r="O52" s="1303"/>
      <c r="P52" s="1328"/>
    </row>
    <row r="53" spans="1:16" s="857" customFormat="1" ht="18" customHeight="1" x14ac:dyDescent="0.2">
      <c r="A53" s="1319"/>
      <c r="B53" s="1320"/>
      <c r="C53" s="781" t="s">
        <v>566</v>
      </c>
      <c r="D53" s="778"/>
      <c r="E53" s="1321">
        <v>1509.6</v>
      </c>
      <c r="F53" s="1321">
        <f>+E53/E$35*100</f>
        <v>17.017630878838435</v>
      </c>
      <c r="G53" s="1321">
        <v>1491.6</v>
      </c>
      <c r="H53" s="1321">
        <f>+G53/G$35*100</f>
        <v>16.819268413693564</v>
      </c>
      <c r="I53" s="1321">
        <v>1534.8</v>
      </c>
      <c r="J53" s="1321">
        <f>+I53/I$35*100</f>
        <v>17.31244289533349</v>
      </c>
      <c r="K53" s="1321">
        <v>1540.8</v>
      </c>
      <c r="L53" s="1321">
        <f>+K53/K$35*100</f>
        <v>17.389930363531711</v>
      </c>
      <c r="M53" s="1322">
        <v>1540.8</v>
      </c>
      <c r="N53" s="1322">
        <f>+M53/M$35*100</f>
        <v>17.385417371877327</v>
      </c>
      <c r="O53" s="1313"/>
      <c r="P53" s="884"/>
    </row>
    <row r="54" spans="1:16" s="1329" customFormat="1" ht="14.25" customHeight="1" x14ac:dyDescent="0.2">
      <c r="A54" s="1323"/>
      <c r="B54" s="1324"/>
      <c r="C54" s="1325"/>
      <c r="D54" s="779" t="s">
        <v>72</v>
      </c>
      <c r="E54" s="1326">
        <v>583.9</v>
      </c>
      <c r="F54" s="1326">
        <f>+E54/E53*100</f>
        <v>38.679120296767358</v>
      </c>
      <c r="G54" s="1326">
        <v>584.29999999999995</v>
      </c>
      <c r="H54" s="1326">
        <f>+G54/G53*100</f>
        <v>39.172700455886293</v>
      </c>
      <c r="I54" s="1326">
        <v>595.6</v>
      </c>
      <c r="J54" s="1326">
        <f>+I54/I53*100</f>
        <v>38.806359134740688</v>
      </c>
      <c r="K54" s="1326">
        <v>609.5</v>
      </c>
      <c r="L54" s="1326">
        <f>+K54/K53*100</f>
        <v>39.557372793354098</v>
      </c>
      <c r="M54" s="1327">
        <v>600.9</v>
      </c>
      <c r="N54" s="1327">
        <f>+M54/M53*100</f>
        <v>38.999221183800628</v>
      </c>
      <c r="O54" s="1303"/>
      <c r="P54" s="1328"/>
    </row>
    <row r="55" spans="1:16" s="1329" customFormat="1" ht="14.25" customHeight="1" x14ac:dyDescent="0.2">
      <c r="A55" s="1323"/>
      <c r="B55" s="1324"/>
      <c r="C55" s="1325"/>
      <c r="D55" s="779" t="s">
        <v>71</v>
      </c>
      <c r="E55" s="1326">
        <v>925.6</v>
      </c>
      <c r="F55" s="1326">
        <f>+E55/E53*100</f>
        <v>61.314255431902495</v>
      </c>
      <c r="G55" s="1326">
        <v>907.3</v>
      </c>
      <c r="H55" s="1326">
        <f>+G55/G53*100</f>
        <v>60.8272995441137</v>
      </c>
      <c r="I55" s="1326">
        <v>939.2</v>
      </c>
      <c r="J55" s="1326">
        <f>+I55/I53*100</f>
        <v>61.193640865259326</v>
      </c>
      <c r="K55" s="1326">
        <v>931.3</v>
      </c>
      <c r="L55" s="1326">
        <f>+K55/K53*100</f>
        <v>60.442627206645895</v>
      </c>
      <c r="M55" s="1327">
        <v>939.9</v>
      </c>
      <c r="N55" s="1327">
        <f>+M55/M53*100</f>
        <v>61.000778816199372</v>
      </c>
      <c r="O55" s="1303"/>
      <c r="P55" s="1328"/>
    </row>
    <row r="56" spans="1:16" s="857" customFormat="1" ht="13.5" customHeight="1" x14ac:dyDescent="0.2">
      <c r="A56" s="888"/>
      <c r="B56" s="889"/>
      <c r="C56" s="890" t="s">
        <v>430</v>
      </c>
      <c r="D56" s="891"/>
      <c r="E56" s="892"/>
      <c r="F56" s="1055"/>
      <c r="G56" s="892"/>
      <c r="H56" s="1055"/>
      <c r="I56" s="892"/>
      <c r="J56" s="1055"/>
      <c r="K56" s="892"/>
      <c r="L56" s="1055"/>
      <c r="M56" s="892"/>
      <c r="N56" s="1055"/>
      <c r="O56" s="893"/>
      <c r="P56" s="884"/>
    </row>
    <row r="57" spans="1:16" ht="13.5" customHeight="1" x14ac:dyDescent="0.2">
      <c r="A57" s="1279"/>
      <c r="B57" s="1330"/>
      <c r="C57" s="1331" t="s">
        <v>409</v>
      </c>
      <c r="D57" s="1297"/>
      <c r="E57" s="1286"/>
      <c r="F57" s="1332" t="s">
        <v>88</v>
      </c>
      <c r="G57" s="1333"/>
      <c r="H57" s="1333"/>
      <c r="I57" s="1334"/>
      <c r="J57" s="1333"/>
      <c r="K57" s="1333"/>
      <c r="L57" s="1333"/>
      <c r="M57" s="1333"/>
      <c r="N57" s="1333"/>
      <c r="O57" s="1303"/>
      <c r="P57" s="1283"/>
    </row>
    <row r="58" spans="1:16" s="1048" customFormat="1" ht="13.5" customHeight="1" x14ac:dyDescent="0.2">
      <c r="A58" s="1056"/>
      <c r="B58" s="1029">
        <v>6</v>
      </c>
      <c r="C58" s="1479">
        <v>42522</v>
      </c>
      <c r="D58" s="1479"/>
      <c r="E58" s="1075"/>
      <c r="F58" s="1075"/>
      <c r="G58" s="1075"/>
      <c r="H58" s="1075"/>
      <c r="I58" s="1075"/>
      <c r="J58" s="1075"/>
      <c r="K58" s="1075"/>
      <c r="L58" s="1075"/>
      <c r="M58" s="1075"/>
      <c r="N58" s="1075"/>
      <c r="O58" s="1075"/>
      <c r="P58" s="1075"/>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048" customWidth="1"/>
    <col min="2" max="2" width="2.5703125" style="1048" customWidth="1"/>
    <col min="3" max="3" width="1" style="1048" customWidth="1"/>
    <col min="4" max="4" width="34" style="1048" customWidth="1"/>
    <col min="5" max="5" width="7.42578125" style="1048" customWidth="1"/>
    <col min="6" max="6" width="4.85546875" style="1048" customWidth="1"/>
    <col min="7" max="7" width="7.42578125" style="1048" customWidth="1"/>
    <col min="8" max="8" width="4.85546875" style="1048" customWidth="1"/>
    <col min="9" max="9" width="7.42578125" style="1048" customWidth="1"/>
    <col min="10" max="10" width="4.85546875" style="1048" customWidth="1"/>
    <col min="11" max="11" width="7.42578125" style="1048" customWidth="1"/>
    <col min="12" max="12" width="4.85546875" style="1048" customWidth="1"/>
    <col min="13" max="13" width="7.42578125" style="1048" customWidth="1"/>
    <col min="14" max="14" width="4.85546875" style="1048" customWidth="1"/>
    <col min="15" max="15" width="2.5703125" style="1048" customWidth="1"/>
    <col min="16" max="16" width="1" style="1048" customWidth="1"/>
    <col min="17" max="17" width="9.140625" style="1337" customWidth="1"/>
    <col min="18" max="18" width="9.140625" style="1338" customWidth="1"/>
    <col min="19" max="16384" width="9.140625" style="1048"/>
  </cols>
  <sheetData>
    <row r="1" spans="1:18" ht="13.5" customHeight="1" x14ac:dyDescent="0.2">
      <c r="A1" s="1056"/>
      <c r="B1" s="1335"/>
      <c r="C1" s="1512" t="s">
        <v>328</v>
      </c>
      <c r="D1" s="1512"/>
      <c r="E1" s="1044"/>
      <c r="F1" s="1044"/>
      <c r="G1" s="1044"/>
      <c r="H1" s="1044"/>
      <c r="I1" s="1044"/>
      <c r="J1" s="1044"/>
      <c r="K1" s="1044"/>
      <c r="L1" s="1044"/>
      <c r="M1" s="1336"/>
      <c r="N1" s="1044"/>
      <c r="O1" s="1044"/>
      <c r="P1" s="1056"/>
    </row>
    <row r="2" spans="1:18" ht="9.75" customHeight="1" x14ac:dyDescent="0.2">
      <c r="A2" s="1056"/>
      <c r="B2" s="1057"/>
      <c r="C2" s="1058"/>
      <c r="D2" s="1057"/>
      <c r="E2" s="1059"/>
      <c r="F2" s="1059"/>
      <c r="G2" s="1059"/>
      <c r="H2" s="1059"/>
      <c r="I2" s="1060"/>
      <c r="J2" s="1060"/>
      <c r="K2" s="1060"/>
      <c r="L2" s="1060"/>
      <c r="M2" s="1060"/>
      <c r="N2" s="1060"/>
      <c r="O2" s="1061"/>
      <c r="P2" s="1056"/>
    </row>
    <row r="3" spans="1:18" ht="9" customHeight="1" thickBot="1" x14ac:dyDescent="0.25">
      <c r="A3" s="1056"/>
      <c r="B3" s="1044"/>
      <c r="C3" s="1062"/>
      <c r="D3" s="1044"/>
      <c r="E3" s="1044"/>
      <c r="F3" s="1044"/>
      <c r="G3" s="1044"/>
      <c r="H3" s="1044"/>
      <c r="I3" s="1044"/>
      <c r="J3" s="1044"/>
      <c r="K3" s="1044"/>
      <c r="L3" s="1044"/>
      <c r="M3" s="1513" t="s">
        <v>73</v>
      </c>
      <c r="N3" s="1513"/>
      <c r="O3" s="1063"/>
      <c r="P3" s="1056"/>
    </row>
    <row r="4" spans="1:18" s="1066" customFormat="1" ht="13.5" customHeight="1" thickBot="1" x14ac:dyDescent="0.25">
      <c r="A4" s="1064"/>
      <c r="B4" s="1065"/>
      <c r="C4" s="1514" t="s">
        <v>163</v>
      </c>
      <c r="D4" s="1515"/>
      <c r="E4" s="1515"/>
      <c r="F4" s="1515"/>
      <c r="G4" s="1515"/>
      <c r="H4" s="1515"/>
      <c r="I4" s="1515"/>
      <c r="J4" s="1515"/>
      <c r="K4" s="1515"/>
      <c r="L4" s="1515"/>
      <c r="M4" s="1515"/>
      <c r="N4" s="1516"/>
      <c r="O4" s="1063"/>
      <c r="P4" s="1064"/>
      <c r="Q4" s="1337"/>
      <c r="R4" s="1338"/>
    </row>
    <row r="5" spans="1:18" ht="3.75" customHeight="1" x14ac:dyDescent="0.2">
      <c r="A5" s="1056"/>
      <c r="B5" s="1044"/>
      <c r="C5" s="1517" t="s">
        <v>157</v>
      </c>
      <c r="D5" s="1518"/>
      <c r="E5" s="1044"/>
      <c r="F5" s="1067"/>
      <c r="G5" s="1067"/>
      <c r="H5" s="1067"/>
      <c r="I5" s="1067"/>
      <c r="J5" s="1067"/>
      <c r="K5" s="1044"/>
      <c r="L5" s="1067"/>
      <c r="M5" s="1067"/>
      <c r="N5" s="1067"/>
      <c r="O5" s="1063"/>
      <c r="P5" s="1056"/>
    </row>
    <row r="6" spans="1:18" ht="12.75" customHeight="1" x14ac:dyDescent="0.2">
      <c r="A6" s="1056"/>
      <c r="B6" s="1044"/>
      <c r="C6" s="1518"/>
      <c r="D6" s="1518"/>
      <c r="E6" s="1049" t="s">
        <v>34</v>
      </c>
      <c r="F6" s="1050" t="s">
        <v>34</v>
      </c>
      <c r="G6" s="1049" t="s">
        <v>34</v>
      </c>
      <c r="H6" s="1050" t="s">
        <v>607</v>
      </c>
      <c r="I6" s="1051"/>
      <c r="J6" s="1050" t="s">
        <v>34</v>
      </c>
      <c r="K6" s="1052" t="s">
        <v>34</v>
      </c>
      <c r="L6" s="1053" t="s">
        <v>34</v>
      </c>
      <c r="M6" s="1053" t="s">
        <v>608</v>
      </c>
      <c r="N6" s="1054"/>
      <c r="O6" s="1063"/>
      <c r="P6" s="1056"/>
      <c r="Q6" s="1339"/>
      <c r="R6" s="1339"/>
    </row>
    <row r="7" spans="1:18" x14ac:dyDescent="0.2">
      <c r="A7" s="1056"/>
      <c r="B7" s="1044"/>
      <c r="C7" s="1068"/>
      <c r="D7" s="1068"/>
      <c r="E7" s="1482" t="s">
        <v>644</v>
      </c>
      <c r="F7" s="1482"/>
      <c r="G7" s="1482" t="s">
        <v>645</v>
      </c>
      <c r="H7" s="1482"/>
      <c r="I7" s="1482" t="s">
        <v>646</v>
      </c>
      <c r="J7" s="1482"/>
      <c r="K7" s="1482" t="s">
        <v>647</v>
      </c>
      <c r="L7" s="1482"/>
      <c r="M7" s="1482" t="s">
        <v>644</v>
      </c>
      <c r="N7" s="1482"/>
      <c r="O7" s="1069"/>
      <c r="P7" s="1056"/>
    </row>
    <row r="8" spans="1:18" s="1073" customFormat="1" ht="16.5" customHeight="1" x14ac:dyDescent="0.2">
      <c r="A8" s="1070"/>
      <c r="B8" s="1071"/>
      <c r="C8" s="1495" t="s">
        <v>13</v>
      </c>
      <c r="D8" s="1495"/>
      <c r="E8" s="1510">
        <v>4477.1000000000004</v>
      </c>
      <c r="F8" s="1510"/>
      <c r="G8" s="1510">
        <v>4580.8</v>
      </c>
      <c r="H8" s="1510"/>
      <c r="I8" s="1510">
        <v>4575.3</v>
      </c>
      <c r="J8" s="1510"/>
      <c r="K8" s="1510">
        <v>4561.5</v>
      </c>
      <c r="L8" s="1510"/>
      <c r="M8" s="1511">
        <v>4513.3</v>
      </c>
      <c r="N8" s="1511"/>
      <c r="O8" s="1072"/>
      <c r="P8" s="1070"/>
      <c r="Q8" s="1337"/>
      <c r="R8" s="1338"/>
    </row>
    <row r="9" spans="1:18" ht="12" customHeight="1" x14ac:dyDescent="0.2">
      <c r="A9" s="1056"/>
      <c r="B9" s="1074"/>
      <c r="C9" s="775" t="s">
        <v>72</v>
      </c>
      <c r="D9" s="1075"/>
      <c r="E9" s="1508">
        <v>2301.1</v>
      </c>
      <c r="F9" s="1508"/>
      <c r="G9" s="1508">
        <v>2335.5</v>
      </c>
      <c r="H9" s="1508"/>
      <c r="I9" s="1508">
        <v>2348.6999999999998</v>
      </c>
      <c r="J9" s="1508"/>
      <c r="K9" s="1508">
        <v>2352</v>
      </c>
      <c r="L9" s="1508"/>
      <c r="M9" s="1509">
        <v>2303.9</v>
      </c>
      <c r="N9" s="1509"/>
      <c r="O9" s="1069"/>
      <c r="P9" s="1056"/>
      <c r="Q9" s="1340"/>
      <c r="R9" s="1340"/>
    </row>
    <row r="10" spans="1:18" ht="12" customHeight="1" x14ac:dyDescent="0.2">
      <c r="A10" s="1056"/>
      <c r="B10" s="1074"/>
      <c r="C10" s="775" t="s">
        <v>71</v>
      </c>
      <c r="D10" s="1075"/>
      <c r="E10" s="1508">
        <v>2176</v>
      </c>
      <c r="F10" s="1508"/>
      <c r="G10" s="1508">
        <v>2245.3000000000002</v>
      </c>
      <c r="H10" s="1508"/>
      <c r="I10" s="1508">
        <v>2226.6999999999998</v>
      </c>
      <c r="J10" s="1508"/>
      <c r="K10" s="1508">
        <v>2209.5</v>
      </c>
      <c r="L10" s="1508"/>
      <c r="M10" s="1509">
        <v>2209.4</v>
      </c>
      <c r="N10" s="1509"/>
      <c r="O10" s="1069"/>
      <c r="P10" s="1056"/>
    </row>
    <row r="11" spans="1:18" ht="15.75" customHeight="1" x14ac:dyDescent="0.2">
      <c r="A11" s="1056"/>
      <c r="B11" s="1074"/>
      <c r="C11" s="775" t="s">
        <v>158</v>
      </c>
      <c r="D11" s="1075"/>
      <c r="E11" s="1508">
        <v>242</v>
      </c>
      <c r="F11" s="1508"/>
      <c r="G11" s="1508">
        <v>246.5</v>
      </c>
      <c r="H11" s="1508"/>
      <c r="I11" s="1508">
        <v>266.10000000000002</v>
      </c>
      <c r="J11" s="1508"/>
      <c r="K11" s="1508">
        <v>251.2</v>
      </c>
      <c r="L11" s="1508"/>
      <c r="M11" s="1509">
        <v>252.4</v>
      </c>
      <c r="N11" s="1509"/>
      <c r="O11" s="1069"/>
      <c r="P11" s="1056"/>
    </row>
    <row r="12" spans="1:18" ht="12" customHeight="1" x14ac:dyDescent="0.2">
      <c r="A12" s="1056"/>
      <c r="B12" s="1074"/>
      <c r="C12" s="775" t="s">
        <v>159</v>
      </c>
      <c r="D12" s="1075"/>
      <c r="E12" s="1484">
        <v>2219.3000000000002</v>
      </c>
      <c r="F12" s="1484"/>
      <c r="G12" s="1484">
        <v>2253.8000000000002</v>
      </c>
      <c r="H12" s="1484"/>
      <c r="I12" s="1484">
        <v>2241</v>
      </c>
      <c r="J12" s="1484"/>
      <c r="K12" s="1484">
        <v>2237.6</v>
      </c>
      <c r="L12" s="1484"/>
      <c r="M12" s="1487">
        <v>2215.6</v>
      </c>
      <c r="N12" s="1487"/>
      <c r="O12" s="1069"/>
      <c r="P12" s="1056"/>
    </row>
    <row r="13" spans="1:18" ht="12" customHeight="1" x14ac:dyDescent="0.2">
      <c r="A13" s="1056"/>
      <c r="B13" s="1074"/>
      <c r="C13" s="775" t="s">
        <v>160</v>
      </c>
      <c r="D13" s="1075"/>
      <c r="E13" s="1484">
        <v>2015.8</v>
      </c>
      <c r="F13" s="1484"/>
      <c r="G13" s="1484">
        <v>2080.5</v>
      </c>
      <c r="H13" s="1484"/>
      <c r="I13" s="1484">
        <v>2068.1999999999998</v>
      </c>
      <c r="J13" s="1484"/>
      <c r="K13" s="1484">
        <v>2072.6999999999998</v>
      </c>
      <c r="L13" s="1484"/>
      <c r="M13" s="1487">
        <v>2045.3</v>
      </c>
      <c r="N13" s="1487"/>
      <c r="O13" s="1069"/>
      <c r="P13" s="1056"/>
    </row>
    <row r="14" spans="1:18" ht="15.75" customHeight="1" x14ac:dyDescent="0.2">
      <c r="A14" s="1056"/>
      <c r="B14" s="1074"/>
      <c r="C14" s="775" t="s">
        <v>386</v>
      </c>
      <c r="D14" s="1075"/>
      <c r="E14" s="1508">
        <v>338.4</v>
      </c>
      <c r="F14" s="1508"/>
      <c r="G14" s="1508">
        <v>365.3</v>
      </c>
      <c r="H14" s="1508"/>
      <c r="I14" s="1508">
        <v>342.7</v>
      </c>
      <c r="J14" s="1508"/>
      <c r="K14" s="1508">
        <v>323.7</v>
      </c>
      <c r="L14" s="1508"/>
      <c r="M14" s="1509">
        <v>295.60000000000002</v>
      </c>
      <c r="N14" s="1509"/>
      <c r="O14" s="1069"/>
      <c r="P14" s="1056"/>
    </row>
    <row r="15" spans="1:18" ht="12" customHeight="1" x14ac:dyDescent="0.2">
      <c r="A15" s="1056"/>
      <c r="B15" s="1074"/>
      <c r="C15" s="775" t="s">
        <v>164</v>
      </c>
      <c r="D15" s="1075"/>
      <c r="E15" s="1484">
        <v>1090.0999999999999</v>
      </c>
      <c r="F15" s="1484"/>
      <c r="G15" s="1484">
        <v>1107.8</v>
      </c>
      <c r="H15" s="1484"/>
      <c r="I15" s="1484">
        <v>1118.8</v>
      </c>
      <c r="J15" s="1484"/>
      <c r="K15" s="1484">
        <v>1113.5999999999999</v>
      </c>
      <c r="L15" s="1484"/>
      <c r="M15" s="1487">
        <v>1105.2</v>
      </c>
      <c r="N15" s="1487"/>
      <c r="O15" s="1069"/>
      <c r="P15" s="1056"/>
      <c r="Q15" s="1341"/>
      <c r="R15" s="1341"/>
    </row>
    <row r="16" spans="1:18" ht="12" customHeight="1" x14ac:dyDescent="0.2">
      <c r="A16" s="1056"/>
      <c r="B16" s="1074"/>
      <c r="C16" s="775" t="s">
        <v>165</v>
      </c>
      <c r="D16" s="1075"/>
      <c r="E16" s="1484">
        <v>3048.6</v>
      </c>
      <c r="F16" s="1484"/>
      <c r="G16" s="1484">
        <v>3107.6</v>
      </c>
      <c r="H16" s="1484"/>
      <c r="I16" s="1484">
        <v>3113.9</v>
      </c>
      <c r="J16" s="1484"/>
      <c r="K16" s="1484">
        <v>3124.2</v>
      </c>
      <c r="L16" s="1484"/>
      <c r="M16" s="1487">
        <v>3112.5</v>
      </c>
      <c r="N16" s="1487"/>
      <c r="O16" s="1069"/>
      <c r="P16" s="1056"/>
    </row>
    <row r="17" spans="1:18" s="1079" customFormat="1" ht="15.75" customHeight="1" x14ac:dyDescent="0.2">
      <c r="A17" s="1076"/>
      <c r="B17" s="1077"/>
      <c r="C17" s="775" t="s">
        <v>166</v>
      </c>
      <c r="D17" s="1075"/>
      <c r="E17" s="1484">
        <v>3896.1</v>
      </c>
      <c r="F17" s="1484"/>
      <c r="G17" s="1484">
        <v>4008.8</v>
      </c>
      <c r="H17" s="1484"/>
      <c r="I17" s="1484">
        <v>4029.3</v>
      </c>
      <c r="J17" s="1484"/>
      <c r="K17" s="1484">
        <v>3995.1</v>
      </c>
      <c r="L17" s="1484"/>
      <c r="M17" s="1487">
        <v>3971.6</v>
      </c>
      <c r="N17" s="1487"/>
      <c r="O17" s="1078"/>
      <c r="P17" s="1076"/>
      <c r="Q17" s="1337"/>
      <c r="R17" s="1338"/>
    </row>
    <row r="18" spans="1:18" s="1079" customFormat="1" ht="12" customHeight="1" x14ac:dyDescent="0.2">
      <c r="A18" s="1076"/>
      <c r="B18" s="1077"/>
      <c r="C18" s="775" t="s">
        <v>167</v>
      </c>
      <c r="D18" s="1075"/>
      <c r="E18" s="1484">
        <v>581</v>
      </c>
      <c r="F18" s="1484"/>
      <c r="G18" s="1484">
        <v>572</v>
      </c>
      <c r="H18" s="1484"/>
      <c r="I18" s="1484">
        <v>546.1</v>
      </c>
      <c r="J18" s="1484"/>
      <c r="K18" s="1484">
        <v>566.5</v>
      </c>
      <c r="L18" s="1484"/>
      <c r="M18" s="1487">
        <v>541.70000000000005</v>
      </c>
      <c r="N18" s="1487"/>
      <c r="O18" s="1078"/>
      <c r="P18" s="1076"/>
      <c r="Q18" s="1337"/>
      <c r="R18" s="1338"/>
    </row>
    <row r="19" spans="1:18" ht="15.75" customHeight="1" x14ac:dyDescent="0.2">
      <c r="A19" s="1056"/>
      <c r="B19" s="1074"/>
      <c r="C19" s="775" t="s">
        <v>168</v>
      </c>
      <c r="D19" s="1075"/>
      <c r="E19" s="1484">
        <v>3641.1</v>
      </c>
      <c r="F19" s="1484"/>
      <c r="G19" s="1484">
        <v>3723.4</v>
      </c>
      <c r="H19" s="1484"/>
      <c r="I19" s="1484">
        <v>3743.1</v>
      </c>
      <c r="J19" s="1484"/>
      <c r="K19" s="1484">
        <v>3734.9</v>
      </c>
      <c r="L19" s="1484"/>
      <c r="M19" s="1487">
        <v>3712.9</v>
      </c>
      <c r="N19" s="1487"/>
      <c r="O19" s="1069"/>
      <c r="P19" s="1056"/>
      <c r="R19" s="1341"/>
    </row>
    <row r="20" spans="1:18" ht="12" customHeight="1" x14ac:dyDescent="0.2">
      <c r="A20" s="1056"/>
      <c r="B20" s="1074"/>
      <c r="C20" s="1080"/>
      <c r="D20" s="1236" t="s">
        <v>169</v>
      </c>
      <c r="E20" s="1484">
        <v>2867.8</v>
      </c>
      <c r="F20" s="1484"/>
      <c r="G20" s="1484">
        <v>2896.7</v>
      </c>
      <c r="H20" s="1484"/>
      <c r="I20" s="1484">
        <v>2910.9</v>
      </c>
      <c r="J20" s="1484"/>
      <c r="K20" s="1484">
        <v>2906.7</v>
      </c>
      <c r="L20" s="1484"/>
      <c r="M20" s="1487">
        <v>2897.7</v>
      </c>
      <c r="N20" s="1487"/>
      <c r="O20" s="1069"/>
      <c r="P20" s="1056"/>
      <c r="R20" s="1342"/>
    </row>
    <row r="21" spans="1:18" ht="12" customHeight="1" x14ac:dyDescent="0.2">
      <c r="A21" s="1056"/>
      <c r="B21" s="1074"/>
      <c r="C21" s="1080"/>
      <c r="D21" s="1236" t="s">
        <v>170</v>
      </c>
      <c r="E21" s="1484">
        <v>645.5</v>
      </c>
      <c r="F21" s="1484"/>
      <c r="G21" s="1484">
        <v>698.8</v>
      </c>
      <c r="H21" s="1484"/>
      <c r="I21" s="1484">
        <v>703.7</v>
      </c>
      <c r="J21" s="1484"/>
      <c r="K21" s="1484">
        <v>701.3</v>
      </c>
      <c r="L21" s="1484"/>
      <c r="M21" s="1487">
        <v>696</v>
      </c>
      <c r="N21" s="1487"/>
      <c r="O21" s="1069"/>
      <c r="P21" s="1056"/>
    </row>
    <row r="22" spans="1:18" ht="12" customHeight="1" x14ac:dyDescent="0.2">
      <c r="A22" s="1056"/>
      <c r="B22" s="1074"/>
      <c r="C22" s="1080"/>
      <c r="D22" s="1236" t="s">
        <v>130</v>
      </c>
      <c r="E22" s="1484">
        <v>127.9</v>
      </c>
      <c r="F22" s="1484"/>
      <c r="G22" s="1484">
        <v>127.9</v>
      </c>
      <c r="H22" s="1484"/>
      <c r="I22" s="1484">
        <v>128.5</v>
      </c>
      <c r="J22" s="1484"/>
      <c r="K22" s="1484">
        <v>126.9</v>
      </c>
      <c r="L22" s="1484"/>
      <c r="M22" s="1487">
        <v>119.3</v>
      </c>
      <c r="N22" s="1487"/>
      <c r="O22" s="1069"/>
      <c r="P22" s="1056"/>
    </row>
    <row r="23" spans="1:18" ht="12" customHeight="1" x14ac:dyDescent="0.2">
      <c r="A23" s="1056"/>
      <c r="B23" s="1074"/>
      <c r="C23" s="775" t="s">
        <v>171</v>
      </c>
      <c r="D23" s="1075"/>
      <c r="E23" s="1484">
        <v>813.1</v>
      </c>
      <c r="F23" s="1484"/>
      <c r="G23" s="1484">
        <v>835.8</v>
      </c>
      <c r="H23" s="1484"/>
      <c r="I23" s="1484">
        <v>805.6</v>
      </c>
      <c r="J23" s="1484"/>
      <c r="K23" s="1484">
        <v>805.6</v>
      </c>
      <c r="L23" s="1484"/>
      <c r="M23" s="1487">
        <v>768.6</v>
      </c>
      <c r="N23" s="1487"/>
      <c r="O23" s="1069"/>
      <c r="P23" s="1056"/>
    </row>
    <row r="24" spans="1:18" ht="12" customHeight="1" x14ac:dyDescent="0.2">
      <c r="A24" s="1056"/>
      <c r="B24" s="1074"/>
      <c r="C24" s="775" t="s">
        <v>130</v>
      </c>
      <c r="D24" s="1075"/>
      <c r="E24" s="1484">
        <v>22.9</v>
      </c>
      <c r="F24" s="1484"/>
      <c r="G24" s="1484">
        <v>21.5</v>
      </c>
      <c r="H24" s="1484"/>
      <c r="I24" s="1484">
        <v>26.5</v>
      </c>
      <c r="J24" s="1484"/>
      <c r="K24" s="1484">
        <v>21</v>
      </c>
      <c r="L24" s="1484"/>
      <c r="M24" s="1487">
        <v>31.7</v>
      </c>
      <c r="N24" s="1487"/>
      <c r="O24" s="1069"/>
      <c r="P24" s="1056"/>
    </row>
    <row r="25" spans="1:18" ht="16.5" customHeight="1" x14ac:dyDescent="0.2">
      <c r="A25" s="1056"/>
      <c r="B25" s="1074"/>
      <c r="C25" s="780" t="s">
        <v>172</v>
      </c>
      <c r="D25" s="778"/>
      <c r="E25" s="1483"/>
      <c r="F25" s="1483"/>
      <c r="G25" s="1483"/>
      <c r="H25" s="1483"/>
      <c r="I25" s="1483"/>
      <c r="J25" s="1483"/>
      <c r="K25" s="1483"/>
      <c r="L25" s="1483"/>
      <c r="M25" s="1485"/>
      <c r="N25" s="1485"/>
      <c r="O25" s="1069"/>
      <c r="P25" s="1056"/>
    </row>
    <row r="26" spans="1:18" s="1083" customFormat="1" ht="13.5" customHeight="1" x14ac:dyDescent="0.2">
      <c r="A26" s="1081"/>
      <c r="B26" s="1505" t="s">
        <v>173</v>
      </c>
      <c r="C26" s="1505"/>
      <c r="D26" s="1505"/>
      <c r="E26" s="1506">
        <v>62.8</v>
      </c>
      <c r="F26" s="1506"/>
      <c r="G26" s="1506">
        <v>64.2</v>
      </c>
      <c r="H26" s="1506"/>
      <c r="I26" s="1506">
        <v>64.400000000000006</v>
      </c>
      <c r="J26" s="1506"/>
      <c r="K26" s="1506">
        <v>64.3</v>
      </c>
      <c r="L26" s="1506"/>
      <c r="M26" s="1507">
        <v>64</v>
      </c>
      <c r="N26" s="1507"/>
      <c r="O26" s="1082"/>
      <c r="P26" s="1081"/>
      <c r="Q26" s="1337"/>
      <c r="R26" s="1338"/>
    </row>
    <row r="27" spans="1:18" ht="12" customHeight="1" x14ac:dyDescent="0.2">
      <c r="A27" s="1056"/>
      <c r="B27" s="1074"/>
      <c r="C27" s="778"/>
      <c r="D27" s="1236" t="s">
        <v>72</v>
      </c>
      <c r="E27" s="1483">
        <v>65.8</v>
      </c>
      <c r="F27" s="1483"/>
      <c r="G27" s="1483">
        <v>66.8</v>
      </c>
      <c r="H27" s="1483"/>
      <c r="I27" s="1483">
        <v>67.400000000000006</v>
      </c>
      <c r="J27" s="1483"/>
      <c r="K27" s="1483">
        <v>67.5</v>
      </c>
      <c r="L27" s="1483"/>
      <c r="M27" s="1485">
        <v>66.599999999999994</v>
      </c>
      <c r="N27" s="1485"/>
      <c r="O27" s="1069"/>
      <c r="P27" s="1056"/>
    </row>
    <row r="28" spans="1:18" ht="12" customHeight="1" x14ac:dyDescent="0.2">
      <c r="A28" s="1056"/>
      <c r="B28" s="1074"/>
      <c r="C28" s="778"/>
      <c r="D28" s="1236" t="s">
        <v>71</v>
      </c>
      <c r="E28" s="1483">
        <v>59.9</v>
      </c>
      <c r="F28" s="1483"/>
      <c r="G28" s="1483">
        <v>61.8</v>
      </c>
      <c r="H28" s="1483"/>
      <c r="I28" s="1483">
        <v>61.5</v>
      </c>
      <c r="J28" s="1483"/>
      <c r="K28" s="1483">
        <v>61.3</v>
      </c>
      <c r="L28" s="1483"/>
      <c r="M28" s="1485">
        <v>61.5</v>
      </c>
      <c r="N28" s="1485"/>
      <c r="O28" s="1069"/>
      <c r="P28" s="1056"/>
    </row>
    <row r="29" spans="1:18" s="1083" customFormat="1" ht="14.25" customHeight="1" x14ac:dyDescent="0.2">
      <c r="A29" s="1081"/>
      <c r="B29" s="1505" t="s">
        <v>158</v>
      </c>
      <c r="C29" s="1505"/>
      <c r="D29" s="1505"/>
      <c r="E29" s="1506">
        <v>21.9</v>
      </c>
      <c r="F29" s="1506"/>
      <c r="G29" s="1506">
        <v>22.3</v>
      </c>
      <c r="H29" s="1506"/>
      <c r="I29" s="1506">
        <v>24.2</v>
      </c>
      <c r="J29" s="1506"/>
      <c r="K29" s="1506">
        <v>22.8</v>
      </c>
      <c r="L29" s="1506"/>
      <c r="M29" s="1507">
        <v>22.9</v>
      </c>
      <c r="N29" s="1507"/>
      <c r="O29" s="1082"/>
      <c r="P29" s="1081"/>
      <c r="Q29" s="1337"/>
      <c r="R29" s="1338"/>
    </row>
    <row r="30" spans="1:18" ht="12" customHeight="1" x14ac:dyDescent="0.2">
      <c r="A30" s="1056"/>
      <c r="B30" s="1074"/>
      <c r="C30" s="778"/>
      <c r="D30" s="1236" t="s">
        <v>72</v>
      </c>
      <c r="E30" s="1483">
        <v>23.4</v>
      </c>
      <c r="F30" s="1483"/>
      <c r="G30" s="1483">
        <v>23.4</v>
      </c>
      <c r="H30" s="1483"/>
      <c r="I30" s="1483">
        <v>25.3</v>
      </c>
      <c r="J30" s="1483"/>
      <c r="K30" s="1483">
        <v>24.3</v>
      </c>
      <c r="L30" s="1483"/>
      <c r="M30" s="1485">
        <v>23.7</v>
      </c>
      <c r="N30" s="1485"/>
      <c r="O30" s="1069"/>
      <c r="P30" s="1056"/>
    </row>
    <row r="31" spans="1:18" ht="12" customHeight="1" x14ac:dyDescent="0.2">
      <c r="A31" s="1056"/>
      <c r="B31" s="1074"/>
      <c r="C31" s="778"/>
      <c r="D31" s="1236" t="s">
        <v>71</v>
      </c>
      <c r="E31" s="1483">
        <v>20.399999999999999</v>
      </c>
      <c r="F31" s="1483"/>
      <c r="G31" s="1483">
        <v>21.3</v>
      </c>
      <c r="H31" s="1483"/>
      <c r="I31" s="1483">
        <v>23</v>
      </c>
      <c r="J31" s="1483"/>
      <c r="K31" s="1483">
        <v>21.3</v>
      </c>
      <c r="L31" s="1483"/>
      <c r="M31" s="1485">
        <v>22.1</v>
      </c>
      <c r="N31" s="1485"/>
      <c r="O31" s="1069"/>
      <c r="P31" s="1056"/>
    </row>
    <row r="32" spans="1:18" s="1083" customFormat="1" ht="14.25" customHeight="1" x14ac:dyDescent="0.2">
      <c r="A32" s="1081"/>
      <c r="B32" s="1505" t="s">
        <v>174</v>
      </c>
      <c r="C32" s="1505"/>
      <c r="D32" s="1505"/>
      <c r="E32" s="1506">
        <v>48.6</v>
      </c>
      <c r="F32" s="1506"/>
      <c r="G32" s="1506">
        <v>50.4</v>
      </c>
      <c r="H32" s="1506"/>
      <c r="I32" s="1506">
        <v>50.2</v>
      </c>
      <c r="J32" s="1506"/>
      <c r="K32" s="1506">
        <v>50.4</v>
      </c>
      <c r="L32" s="1506"/>
      <c r="M32" s="1507">
        <v>50</v>
      </c>
      <c r="N32" s="1507"/>
      <c r="O32" s="1082"/>
      <c r="P32" s="1081"/>
      <c r="Q32" s="1337"/>
      <c r="R32" s="1338"/>
    </row>
    <row r="33" spans="1:18" ht="12" customHeight="1" x14ac:dyDescent="0.2">
      <c r="A33" s="1056"/>
      <c r="B33" s="1074"/>
      <c r="C33" s="778"/>
      <c r="D33" s="1236" t="s">
        <v>72</v>
      </c>
      <c r="E33" s="1483">
        <v>54.6</v>
      </c>
      <c r="F33" s="1483"/>
      <c r="G33" s="1483">
        <v>56.6</v>
      </c>
      <c r="H33" s="1483"/>
      <c r="I33" s="1483">
        <v>56</v>
      </c>
      <c r="J33" s="1483"/>
      <c r="K33" s="1483">
        <v>56.6</v>
      </c>
      <c r="L33" s="1483"/>
      <c r="M33" s="1485">
        <v>55.1</v>
      </c>
      <c r="N33" s="1485"/>
      <c r="O33" s="1069"/>
      <c r="P33" s="1056"/>
    </row>
    <row r="34" spans="1:18" ht="12" customHeight="1" x14ac:dyDescent="0.2">
      <c r="A34" s="1056"/>
      <c r="B34" s="1074"/>
      <c r="C34" s="778"/>
      <c r="D34" s="1236" t="s">
        <v>71</v>
      </c>
      <c r="E34" s="1483">
        <v>43.2</v>
      </c>
      <c r="F34" s="1483"/>
      <c r="G34" s="1483">
        <v>44.9</v>
      </c>
      <c r="H34" s="1483"/>
      <c r="I34" s="1483">
        <v>45.2</v>
      </c>
      <c r="J34" s="1483"/>
      <c r="K34" s="1483">
        <v>44.9</v>
      </c>
      <c r="L34" s="1483"/>
      <c r="M34" s="1485">
        <v>45.5</v>
      </c>
      <c r="N34" s="1485"/>
      <c r="O34" s="1069"/>
      <c r="P34" s="1056"/>
    </row>
    <row r="35" spans="1:18" ht="15.75" customHeight="1" x14ac:dyDescent="0.2">
      <c r="A35" s="1056"/>
      <c r="B35" s="1074"/>
      <c r="C35" s="1503" t="s">
        <v>175</v>
      </c>
      <c r="D35" s="1503"/>
      <c r="E35" s="1504">
        <v>0</v>
      </c>
      <c r="F35" s="1504"/>
      <c r="G35" s="1504">
        <v>0</v>
      </c>
      <c r="H35" s="1504"/>
      <c r="I35" s="1504">
        <v>0</v>
      </c>
      <c r="J35" s="1504"/>
      <c r="K35" s="1504">
        <v>0</v>
      </c>
      <c r="L35" s="1504"/>
      <c r="M35" s="1502">
        <v>0</v>
      </c>
      <c r="N35" s="1502"/>
      <c r="O35" s="1069"/>
      <c r="P35" s="1056"/>
    </row>
    <row r="36" spans="1:18" ht="12" customHeight="1" x14ac:dyDescent="0.2">
      <c r="A36" s="1056"/>
      <c r="B36" s="1074"/>
      <c r="C36" s="1499" t="s">
        <v>173</v>
      </c>
      <c r="D36" s="1499"/>
      <c r="E36" s="1500">
        <v>-5.8999999999999986</v>
      </c>
      <c r="F36" s="1500"/>
      <c r="G36" s="1500">
        <v>-5</v>
      </c>
      <c r="H36" s="1500"/>
      <c r="I36" s="1500">
        <v>-5.9000000000000057</v>
      </c>
      <c r="J36" s="1500"/>
      <c r="K36" s="1500">
        <v>-6.2000000000000028</v>
      </c>
      <c r="L36" s="1500"/>
      <c r="M36" s="1501">
        <v>-5.0999999999999943</v>
      </c>
      <c r="N36" s="1501"/>
      <c r="O36" s="1069"/>
      <c r="P36" s="1056"/>
    </row>
    <row r="37" spans="1:18" ht="12" customHeight="1" x14ac:dyDescent="0.2">
      <c r="A37" s="1056"/>
      <c r="B37" s="1074"/>
      <c r="C37" s="1499" t="s">
        <v>158</v>
      </c>
      <c r="D37" s="1499"/>
      <c r="E37" s="1500">
        <v>-3</v>
      </c>
      <c r="F37" s="1500"/>
      <c r="G37" s="1500">
        <v>-2.0999999999999979</v>
      </c>
      <c r="H37" s="1500"/>
      <c r="I37" s="1500">
        <v>-2.3000000000000007</v>
      </c>
      <c r="J37" s="1500"/>
      <c r="K37" s="1500">
        <v>-3</v>
      </c>
      <c r="L37" s="1500"/>
      <c r="M37" s="1501">
        <v>-1.5999999999999979</v>
      </c>
      <c r="N37" s="1501"/>
      <c r="O37" s="1069"/>
      <c r="P37" s="1056"/>
    </row>
    <row r="38" spans="1:18" ht="12" customHeight="1" x14ac:dyDescent="0.2">
      <c r="A38" s="1056"/>
      <c r="B38" s="1074"/>
      <c r="C38" s="1499" t="s">
        <v>174</v>
      </c>
      <c r="D38" s="1499"/>
      <c r="E38" s="1500">
        <v>-11.399999999999999</v>
      </c>
      <c r="F38" s="1500"/>
      <c r="G38" s="1500">
        <v>-11.700000000000003</v>
      </c>
      <c r="H38" s="1500"/>
      <c r="I38" s="1500">
        <v>-10.799999999999997</v>
      </c>
      <c r="J38" s="1500"/>
      <c r="K38" s="1500">
        <v>-11.700000000000003</v>
      </c>
      <c r="L38" s="1500"/>
      <c r="M38" s="1501">
        <v>-9.6000000000000014</v>
      </c>
      <c r="N38" s="1501"/>
      <c r="O38" s="1069"/>
      <c r="P38" s="1056"/>
    </row>
    <row r="39" spans="1:18" ht="9.75" customHeight="1" thickBot="1" x14ac:dyDescent="0.25">
      <c r="A39" s="1056"/>
      <c r="B39" s="1074"/>
      <c r="C39" s="1236"/>
      <c r="D39" s="1236"/>
      <c r="E39" s="1084"/>
      <c r="F39" s="1084"/>
      <c r="G39" s="1084"/>
      <c r="H39" s="1084"/>
      <c r="I39" s="1084"/>
      <c r="J39" s="1084"/>
      <c r="K39" s="1084"/>
      <c r="L39" s="1084"/>
      <c r="M39" s="1085"/>
      <c r="N39" s="1085"/>
      <c r="O39" s="1069"/>
      <c r="P39" s="1056"/>
    </row>
    <row r="40" spans="1:18" s="1066" customFormat="1" ht="13.5" customHeight="1" thickBot="1" x14ac:dyDescent="0.25">
      <c r="A40" s="1064"/>
      <c r="B40" s="1065"/>
      <c r="C40" s="1343" t="s">
        <v>567</v>
      </c>
      <c r="D40" s="1344"/>
      <c r="E40" s="1344"/>
      <c r="F40" s="1344"/>
      <c r="G40" s="1344"/>
      <c r="H40" s="1344"/>
      <c r="I40" s="1344"/>
      <c r="J40" s="1344"/>
      <c r="K40" s="1344"/>
      <c r="L40" s="1344"/>
      <c r="M40" s="1344"/>
      <c r="N40" s="1345"/>
      <c r="O40" s="1069"/>
      <c r="P40" s="1056"/>
      <c r="Q40" s="1346"/>
      <c r="R40" s="1339"/>
    </row>
    <row r="41" spans="1:18" ht="3.75" customHeight="1" x14ac:dyDescent="0.2">
      <c r="A41" s="1056"/>
      <c r="B41" s="1044"/>
      <c r="C41" s="1497" t="s">
        <v>161</v>
      </c>
      <c r="D41" s="1498"/>
      <c r="E41" s="1047"/>
      <c r="F41" s="1067"/>
      <c r="G41" s="1067"/>
      <c r="H41" s="1067"/>
      <c r="I41" s="1067"/>
      <c r="J41" s="1067"/>
      <c r="K41" s="1086"/>
      <c r="L41" s="1067"/>
      <c r="M41" s="1067"/>
      <c r="N41" s="1067"/>
      <c r="O41" s="1069"/>
      <c r="P41" s="1056"/>
    </row>
    <row r="42" spans="1:18" s="1079" customFormat="1" ht="12.75" customHeight="1" x14ac:dyDescent="0.2">
      <c r="A42" s="1076"/>
      <c r="B42" s="1075"/>
      <c r="C42" s="1498"/>
      <c r="D42" s="1498"/>
      <c r="E42" s="1049" t="s">
        <v>34</v>
      </c>
      <c r="F42" s="1050" t="s">
        <v>34</v>
      </c>
      <c r="G42" s="1049" t="s">
        <v>34</v>
      </c>
      <c r="H42" s="1050" t="s">
        <v>607</v>
      </c>
      <c r="I42" s="1051"/>
      <c r="J42" s="1050" t="s">
        <v>34</v>
      </c>
      <c r="K42" s="1052" t="s">
        <v>34</v>
      </c>
      <c r="L42" s="1053" t="s">
        <v>34</v>
      </c>
      <c r="M42" s="1053" t="s">
        <v>608</v>
      </c>
      <c r="N42" s="1054"/>
      <c r="O42" s="1078"/>
      <c r="P42" s="1076"/>
      <c r="Q42" s="1347"/>
      <c r="R42" s="1347"/>
    </row>
    <row r="43" spans="1:18" ht="12.75" customHeight="1" x14ac:dyDescent="0.2">
      <c r="A43" s="1056"/>
      <c r="B43" s="1044"/>
      <c r="C43" s="1087"/>
      <c r="D43" s="1087"/>
      <c r="E43" s="1482" t="str">
        <f>+E7</f>
        <v>1.º trimestre</v>
      </c>
      <c r="F43" s="1482"/>
      <c r="G43" s="1482" t="str">
        <f>+G7</f>
        <v>2.º trimestre</v>
      </c>
      <c r="H43" s="1482"/>
      <c r="I43" s="1482" t="str">
        <f>+I7</f>
        <v>3.º trimestre</v>
      </c>
      <c r="J43" s="1482"/>
      <c r="K43" s="1482" t="str">
        <f>+K7</f>
        <v>4.º trimestre</v>
      </c>
      <c r="L43" s="1482"/>
      <c r="M43" s="1482" t="str">
        <f>+M7</f>
        <v>1.º trimestre</v>
      </c>
      <c r="N43" s="1482"/>
      <c r="O43" s="1069"/>
      <c r="P43" s="1056"/>
      <c r="Q43" s="1348"/>
    </row>
    <row r="44" spans="1:18" ht="12.75" customHeight="1" x14ac:dyDescent="0.2">
      <c r="A44" s="1056"/>
      <c r="B44" s="1044"/>
      <c r="C44" s="1087"/>
      <c r="D44" s="1087"/>
      <c r="E44" s="787" t="s">
        <v>162</v>
      </c>
      <c r="F44" s="787" t="s">
        <v>107</v>
      </c>
      <c r="G44" s="787" t="s">
        <v>162</v>
      </c>
      <c r="H44" s="787" t="s">
        <v>107</v>
      </c>
      <c r="I44" s="788" t="s">
        <v>162</v>
      </c>
      <c r="J44" s="788" t="s">
        <v>107</v>
      </c>
      <c r="K44" s="788" t="s">
        <v>162</v>
      </c>
      <c r="L44" s="788" t="s">
        <v>107</v>
      </c>
      <c r="M44" s="788" t="s">
        <v>162</v>
      </c>
      <c r="N44" s="788" t="s">
        <v>107</v>
      </c>
      <c r="O44" s="1069"/>
      <c r="P44" s="1056"/>
      <c r="Q44" s="1349"/>
      <c r="R44" s="1349"/>
    </row>
    <row r="45" spans="1:18" s="1073" customFormat="1" ht="15" customHeight="1" x14ac:dyDescent="0.2">
      <c r="A45" s="1070"/>
      <c r="B45" s="1088"/>
      <c r="C45" s="1495" t="s">
        <v>568</v>
      </c>
      <c r="D45" s="1495"/>
      <c r="E45" s="1350">
        <v>3641.1</v>
      </c>
      <c r="F45" s="1350">
        <f>+E45/E$45*100</f>
        <v>100</v>
      </c>
      <c r="G45" s="1351">
        <v>3723.4</v>
      </c>
      <c r="H45" s="1351">
        <f>+G45/G$45*100</f>
        <v>100</v>
      </c>
      <c r="I45" s="1351">
        <v>3743.1</v>
      </c>
      <c r="J45" s="1351">
        <f>+I45/I$45*100</f>
        <v>100</v>
      </c>
      <c r="K45" s="1351">
        <v>3734.9</v>
      </c>
      <c r="L45" s="1351">
        <f>+K45/K$45*100</f>
        <v>100</v>
      </c>
      <c r="M45" s="1351">
        <v>3712.9</v>
      </c>
      <c r="N45" s="1351">
        <f>+M45/M$45*100</f>
        <v>100</v>
      </c>
      <c r="O45" s="1072"/>
      <c r="P45" s="1056"/>
      <c r="Q45" s="1352"/>
      <c r="R45" s="1353"/>
    </row>
    <row r="46" spans="1:18" s="1073" customFormat="1" ht="11.25" customHeight="1" x14ac:dyDescent="0.2">
      <c r="A46" s="1070"/>
      <c r="B46" s="1088"/>
      <c r="C46" s="1089"/>
      <c r="D46" s="775" t="s">
        <v>72</v>
      </c>
      <c r="E46" s="1354">
        <v>1763.5</v>
      </c>
      <c r="F46" s="1354">
        <f>+E46/E$45*100</f>
        <v>48.433165801543495</v>
      </c>
      <c r="G46" s="1355">
        <v>1799.5</v>
      </c>
      <c r="H46" s="1355">
        <f>+G46/G$45*100</f>
        <v>48.329483805124347</v>
      </c>
      <c r="I46" s="1355">
        <v>1827.3</v>
      </c>
      <c r="J46" s="1355">
        <f>+I46/I$45*100</f>
        <v>48.817824797627637</v>
      </c>
      <c r="K46" s="1355">
        <v>1827</v>
      </c>
      <c r="L46" s="1355">
        <f>+K46/K$45*100</f>
        <v>48.916972341963636</v>
      </c>
      <c r="M46" s="1355">
        <v>1799.7</v>
      </c>
      <c r="N46" s="1355">
        <f>+M46/M$45*100</f>
        <v>48.471545153384149</v>
      </c>
      <c r="O46" s="1072"/>
      <c r="P46" s="1056"/>
      <c r="Q46" s="1352"/>
      <c r="R46" s="1356"/>
    </row>
    <row r="47" spans="1:18" s="1079" customFormat="1" ht="11.25" customHeight="1" x14ac:dyDescent="0.2">
      <c r="A47" s="1076"/>
      <c r="B47" s="1075"/>
      <c r="C47" s="779"/>
      <c r="D47" s="775" t="s">
        <v>71</v>
      </c>
      <c r="E47" s="1354">
        <v>1877.6</v>
      </c>
      <c r="F47" s="1354">
        <f>+E47/E$45*100</f>
        <v>51.566834198456512</v>
      </c>
      <c r="G47" s="1355">
        <v>1923.9</v>
      </c>
      <c r="H47" s="1355">
        <f>+G47/G$45*100</f>
        <v>51.670516194875646</v>
      </c>
      <c r="I47" s="1355">
        <v>1915.8</v>
      </c>
      <c r="J47" s="1355">
        <f>+I47/I$45*100</f>
        <v>51.182175202372363</v>
      </c>
      <c r="K47" s="1355">
        <v>1907.9</v>
      </c>
      <c r="L47" s="1355">
        <f>+K47/K$45*100</f>
        <v>51.083027658036364</v>
      </c>
      <c r="M47" s="1355">
        <v>1913.3</v>
      </c>
      <c r="N47" s="1355">
        <f>+M47/M$45*100</f>
        <v>51.531148159120896</v>
      </c>
      <c r="O47" s="1078"/>
      <c r="P47" s="1056"/>
      <c r="Q47" s="1352"/>
      <c r="R47" s="1357"/>
    </row>
    <row r="48" spans="1:18" s="1079" customFormat="1" ht="13.5" customHeight="1" x14ac:dyDescent="0.2">
      <c r="A48" s="1076"/>
      <c r="B48" s="1358"/>
      <c r="C48" s="781" t="s">
        <v>561</v>
      </c>
      <c r="D48" s="778"/>
      <c r="E48" s="1354">
        <v>36.6</v>
      </c>
      <c r="F48" s="1354">
        <f>+E48/E$45*100</f>
        <v>1.0051907390623713</v>
      </c>
      <c r="G48" s="1355">
        <v>36.6</v>
      </c>
      <c r="H48" s="1355">
        <f>+G48/G$45*100</f>
        <v>0.98297255196863087</v>
      </c>
      <c r="I48" s="1355">
        <v>34.700000000000003</v>
      </c>
      <c r="J48" s="1355">
        <f>+I48/I$45*100</f>
        <v>0.92703908525019385</v>
      </c>
      <c r="K48" s="1355">
        <v>34.700000000000003</v>
      </c>
      <c r="L48" s="1355">
        <f>+K48/K$45*100</f>
        <v>0.92907440627593774</v>
      </c>
      <c r="M48" s="1355">
        <v>33.4</v>
      </c>
      <c r="N48" s="1355">
        <f>+M48/M$45*100</f>
        <v>0.89956637668668693</v>
      </c>
      <c r="O48" s="1078"/>
      <c r="P48" s="1056"/>
      <c r="Q48" s="1352"/>
      <c r="R48" s="1359"/>
    </row>
    <row r="49" spans="1:18" s="1079" customFormat="1" ht="11.25" customHeight="1" x14ac:dyDescent="0.2">
      <c r="A49" s="1076"/>
      <c r="B49" s="1358"/>
      <c r="C49" s="781"/>
      <c r="D49" s="1236" t="s">
        <v>72</v>
      </c>
      <c r="E49" s="1360">
        <v>18</v>
      </c>
      <c r="F49" s="1360">
        <f>+E49/E48*100</f>
        <v>49.180327868852459</v>
      </c>
      <c r="G49" s="1361">
        <v>18.5</v>
      </c>
      <c r="H49" s="1361">
        <f>+G49/G48*100</f>
        <v>50.546448087431692</v>
      </c>
      <c r="I49" s="1361">
        <v>19.3</v>
      </c>
      <c r="J49" s="1361">
        <f>+I49/I48*100</f>
        <v>55.619596541786741</v>
      </c>
      <c r="K49" s="1361">
        <v>22.1</v>
      </c>
      <c r="L49" s="1361">
        <f>+K49/K48*100</f>
        <v>63.68876080691642</v>
      </c>
      <c r="M49" s="1361">
        <v>19.8</v>
      </c>
      <c r="N49" s="1361">
        <f>+M49/M48*100</f>
        <v>59.281437125748504</v>
      </c>
      <c r="O49" s="1078"/>
      <c r="P49" s="1056"/>
      <c r="Q49" s="1352"/>
      <c r="R49" s="1359"/>
    </row>
    <row r="50" spans="1:18" s="1079" customFormat="1" ht="11.25" customHeight="1" x14ac:dyDescent="0.2">
      <c r="A50" s="1076"/>
      <c r="B50" s="1075"/>
      <c r="C50" s="781"/>
      <c r="D50" s="1236" t="s">
        <v>71</v>
      </c>
      <c r="E50" s="1360">
        <v>18.7</v>
      </c>
      <c r="F50" s="1360">
        <f>+E50/E48*100</f>
        <v>51.092896174863391</v>
      </c>
      <c r="G50" s="1361">
        <v>18.100000000000001</v>
      </c>
      <c r="H50" s="1361">
        <f>+G50/G48*100</f>
        <v>49.453551912568308</v>
      </c>
      <c r="I50" s="1361">
        <v>15.4</v>
      </c>
      <c r="J50" s="1361">
        <f>+I50/I48*100</f>
        <v>44.380403458213252</v>
      </c>
      <c r="K50" s="1361">
        <v>12.6</v>
      </c>
      <c r="L50" s="1361">
        <f>+K50/K48*100</f>
        <v>36.311239193083573</v>
      </c>
      <c r="M50" s="1361">
        <v>13.6</v>
      </c>
      <c r="N50" s="1361">
        <f>+M50/M48*100</f>
        <v>40.718562874251496</v>
      </c>
      <c r="O50" s="1078"/>
      <c r="P50" s="1056"/>
      <c r="Q50" s="1352"/>
      <c r="R50" s="1359"/>
    </row>
    <row r="51" spans="1:18" s="1079" customFormat="1" ht="13.5" customHeight="1" x14ac:dyDescent="0.2">
      <c r="A51" s="1076"/>
      <c r="B51" s="1075"/>
      <c r="C51" s="781" t="s">
        <v>562</v>
      </c>
      <c r="D51" s="778"/>
      <c r="E51" s="1354">
        <v>401.2</v>
      </c>
      <c r="F51" s="1354">
        <f>+E51/E$45*100</f>
        <v>11.018648210705557</v>
      </c>
      <c r="G51" s="1355">
        <v>417</v>
      </c>
      <c r="H51" s="1355">
        <f>+G51/G$45*100</f>
        <v>11.199441370790138</v>
      </c>
      <c r="I51" s="1355">
        <v>416.3</v>
      </c>
      <c r="J51" s="1355">
        <f>+I51/I$45*100</f>
        <v>11.121797440624082</v>
      </c>
      <c r="K51" s="1355">
        <v>405</v>
      </c>
      <c r="L51" s="1355">
        <f>+K51/K$45*100</f>
        <v>10.843663819647112</v>
      </c>
      <c r="M51" s="1355">
        <v>400.3</v>
      </c>
      <c r="N51" s="1355">
        <f>+M51/M$45*100</f>
        <v>10.781329957714995</v>
      </c>
      <c r="O51" s="1078"/>
      <c r="P51" s="1056"/>
      <c r="Q51" s="1347"/>
      <c r="R51" s="1338"/>
    </row>
    <row r="52" spans="1:18" s="1079" customFormat="1" ht="11.25" customHeight="1" x14ac:dyDescent="0.2">
      <c r="A52" s="1076"/>
      <c r="B52" s="1075"/>
      <c r="C52" s="781"/>
      <c r="D52" s="1236" t="s">
        <v>72</v>
      </c>
      <c r="E52" s="1360">
        <v>210.9</v>
      </c>
      <c r="F52" s="1360">
        <f>+E52/E51*100</f>
        <v>52.567298105682958</v>
      </c>
      <c r="G52" s="1361">
        <v>221.7</v>
      </c>
      <c r="H52" s="1361">
        <f>+G52/G51*100</f>
        <v>53.165467625899275</v>
      </c>
      <c r="I52" s="1361">
        <v>221.7</v>
      </c>
      <c r="J52" s="1361">
        <f>+I52/I51*100</f>
        <v>53.254864280566892</v>
      </c>
      <c r="K52" s="1361">
        <v>210.4</v>
      </c>
      <c r="L52" s="1361">
        <f>+K52/K51*100</f>
        <v>51.950617283950621</v>
      </c>
      <c r="M52" s="1361">
        <v>209.2</v>
      </c>
      <c r="N52" s="1361">
        <f>+M52/M51*100</f>
        <v>52.260804396702468</v>
      </c>
      <c r="O52" s="1078"/>
      <c r="P52" s="1056"/>
      <c r="Q52" s="1362"/>
      <c r="R52" s="1338"/>
    </row>
    <row r="53" spans="1:18" s="1079" customFormat="1" ht="11.25" customHeight="1" x14ac:dyDescent="0.2">
      <c r="A53" s="1076"/>
      <c r="B53" s="1075"/>
      <c r="C53" s="781"/>
      <c r="D53" s="1236" t="s">
        <v>71</v>
      </c>
      <c r="E53" s="1360">
        <v>190.4</v>
      </c>
      <c r="F53" s="1360">
        <f>+E53/E51*100</f>
        <v>47.457627118644069</v>
      </c>
      <c r="G53" s="1361">
        <v>195.3</v>
      </c>
      <c r="H53" s="1361">
        <f>+G53/G51*100</f>
        <v>46.834532374100725</v>
      </c>
      <c r="I53" s="1361">
        <v>194.7</v>
      </c>
      <c r="J53" s="1361">
        <f>+I53/I51*100</f>
        <v>46.769156858035068</v>
      </c>
      <c r="K53" s="1361">
        <v>194.7</v>
      </c>
      <c r="L53" s="1361">
        <f>+K53/K51*100</f>
        <v>48.074074074074069</v>
      </c>
      <c r="M53" s="1361">
        <v>191</v>
      </c>
      <c r="N53" s="1361">
        <f>+M53/M51*100</f>
        <v>47.714214339245565</v>
      </c>
      <c r="O53" s="1078"/>
      <c r="P53" s="1056"/>
      <c r="Q53" s="1347"/>
      <c r="R53" s="1338"/>
    </row>
    <row r="54" spans="1:18" s="1079" customFormat="1" ht="13.5" customHeight="1" x14ac:dyDescent="0.2">
      <c r="A54" s="1076"/>
      <c r="B54" s="1075"/>
      <c r="C54" s="781" t="s">
        <v>563</v>
      </c>
      <c r="D54" s="778"/>
      <c r="E54" s="1354">
        <v>455.6</v>
      </c>
      <c r="F54" s="1354">
        <f>+E54/E$45*100</f>
        <v>12.512702205377495</v>
      </c>
      <c r="G54" s="1355">
        <v>464.2</v>
      </c>
      <c r="H54" s="1355">
        <f>+G54/G$45*100</f>
        <v>12.467099962399956</v>
      </c>
      <c r="I54" s="1355">
        <v>453.1</v>
      </c>
      <c r="J54" s="1355">
        <f>+I54/I$45*100</f>
        <v>12.104939755817371</v>
      </c>
      <c r="K54" s="1355">
        <v>467.1</v>
      </c>
      <c r="L54" s="1355">
        <f>+K54/K$45*100</f>
        <v>12.50635893865967</v>
      </c>
      <c r="M54" s="1355">
        <v>445.9</v>
      </c>
      <c r="N54" s="1355">
        <f>+M54/M$45*100</f>
        <v>12.009480460017775</v>
      </c>
      <c r="O54" s="1078"/>
      <c r="P54" s="1056"/>
      <c r="Q54" s="1363"/>
      <c r="R54" s="1347"/>
    </row>
    <row r="55" spans="1:18" s="1079" customFormat="1" ht="11.25" customHeight="1" x14ac:dyDescent="0.2">
      <c r="A55" s="1076"/>
      <c r="B55" s="1075"/>
      <c r="C55" s="781"/>
      <c r="D55" s="1236" t="s">
        <v>72</v>
      </c>
      <c r="E55" s="1360">
        <v>247.7</v>
      </c>
      <c r="F55" s="1360">
        <f>+E55/E54*100</f>
        <v>54.367866549604912</v>
      </c>
      <c r="G55" s="1361">
        <v>259.3</v>
      </c>
      <c r="H55" s="1361">
        <f>+G55/G54*100</f>
        <v>55.859543300301596</v>
      </c>
      <c r="I55" s="1361">
        <v>254.2</v>
      </c>
      <c r="J55" s="1361">
        <f>+I55/I54*100</f>
        <v>56.10240564996689</v>
      </c>
      <c r="K55" s="1361">
        <v>269.60000000000002</v>
      </c>
      <c r="L55" s="1361">
        <f>+K55/K54*100</f>
        <v>57.717833440376801</v>
      </c>
      <c r="M55" s="1361">
        <v>250.5</v>
      </c>
      <c r="N55" s="1361">
        <f>+M55/M54*100</f>
        <v>56.178515362188833</v>
      </c>
      <c r="O55" s="1078"/>
      <c r="P55" s="1076"/>
      <c r="Q55" s="1364"/>
      <c r="R55" s="1347"/>
    </row>
    <row r="56" spans="1:18" s="1079" customFormat="1" ht="11.25" customHeight="1" x14ac:dyDescent="0.2">
      <c r="A56" s="1076"/>
      <c r="B56" s="1075"/>
      <c r="C56" s="781"/>
      <c r="D56" s="1236" t="s">
        <v>71</v>
      </c>
      <c r="E56" s="1360">
        <v>207.8</v>
      </c>
      <c r="F56" s="1360">
        <f>+E56/E54*100</f>
        <v>45.610184372256363</v>
      </c>
      <c r="G56" s="1361">
        <v>204.9</v>
      </c>
      <c r="H56" s="1361">
        <f>+G56/G54*100</f>
        <v>44.140456699698412</v>
      </c>
      <c r="I56" s="1361">
        <v>199</v>
      </c>
      <c r="J56" s="1361">
        <f>+I56/I54*100</f>
        <v>43.919664533215624</v>
      </c>
      <c r="K56" s="1361">
        <v>197.5</v>
      </c>
      <c r="L56" s="1361">
        <f>+K56/K54*100</f>
        <v>42.282166559623207</v>
      </c>
      <c r="M56" s="1361">
        <v>195.4</v>
      </c>
      <c r="N56" s="1361">
        <f>+M56/M54*100</f>
        <v>43.821484637811167</v>
      </c>
      <c r="O56" s="1078"/>
      <c r="P56" s="1076"/>
      <c r="Q56" s="1364"/>
      <c r="R56" s="1347"/>
    </row>
    <row r="57" spans="1:18" s="1079" customFormat="1" ht="13.5" customHeight="1" x14ac:dyDescent="0.2">
      <c r="A57" s="1076"/>
      <c r="B57" s="1075"/>
      <c r="C57" s="781" t="s">
        <v>564</v>
      </c>
      <c r="D57" s="778"/>
      <c r="E57" s="1354">
        <v>790.5</v>
      </c>
      <c r="F57" s="1354">
        <f>+E57/E$45*100</f>
        <v>21.710472110076626</v>
      </c>
      <c r="G57" s="1355">
        <v>802</v>
      </c>
      <c r="H57" s="1355">
        <f>+G57/G$45*100</f>
        <v>21.539453187946499</v>
      </c>
      <c r="I57" s="1355">
        <v>814.1</v>
      </c>
      <c r="J57" s="1355">
        <f>+I57/I$45*100</f>
        <v>21.749352141273278</v>
      </c>
      <c r="K57" s="1355">
        <v>785.6</v>
      </c>
      <c r="L57" s="1355">
        <f>+K57/K$45*100</f>
        <v>21.034030362258697</v>
      </c>
      <c r="M57" s="1355">
        <v>776.2</v>
      </c>
      <c r="N57" s="1355">
        <f>+M57/M$45*100</f>
        <v>20.905491664197797</v>
      </c>
      <c r="O57" s="1078"/>
      <c r="P57" s="1076"/>
      <c r="Q57" s="1364"/>
      <c r="R57" s="1347"/>
    </row>
    <row r="58" spans="1:18" s="1079" customFormat="1" ht="11.25" customHeight="1" x14ac:dyDescent="0.2">
      <c r="A58" s="1076"/>
      <c r="B58" s="1075"/>
      <c r="C58" s="781"/>
      <c r="D58" s="1236" t="s">
        <v>72</v>
      </c>
      <c r="E58" s="1360">
        <v>431.5</v>
      </c>
      <c r="F58" s="1360">
        <f>+E58/E57*100</f>
        <v>54.58570524984188</v>
      </c>
      <c r="G58" s="1361">
        <v>425</v>
      </c>
      <c r="H58" s="1361">
        <f>+G58/G57*100</f>
        <v>52.992518703241899</v>
      </c>
      <c r="I58" s="1361">
        <v>443.7</v>
      </c>
      <c r="J58" s="1361">
        <f>+I58/I57*100</f>
        <v>54.501903943004535</v>
      </c>
      <c r="K58" s="1361">
        <v>432</v>
      </c>
      <c r="L58" s="1361">
        <f>+K58/K57*100</f>
        <v>54.989816700610994</v>
      </c>
      <c r="M58" s="1361">
        <v>417.5</v>
      </c>
      <c r="N58" s="1361">
        <f>+M58/M57*100</f>
        <v>53.787683586704446</v>
      </c>
      <c r="O58" s="1078"/>
      <c r="P58" s="1076"/>
      <c r="Q58" s="1359"/>
      <c r="R58" s="1347"/>
    </row>
    <row r="59" spans="1:18" s="1079" customFormat="1" ht="11.25" customHeight="1" x14ac:dyDescent="0.2">
      <c r="A59" s="1076"/>
      <c r="B59" s="1075"/>
      <c r="C59" s="781"/>
      <c r="D59" s="1236" t="s">
        <v>71</v>
      </c>
      <c r="E59" s="1360">
        <v>359</v>
      </c>
      <c r="F59" s="1360">
        <f>+E59/E57*100</f>
        <v>45.414294750158128</v>
      </c>
      <c r="G59" s="1361">
        <v>377.1</v>
      </c>
      <c r="H59" s="1361">
        <f>+G59/G57*100</f>
        <v>47.019950124688279</v>
      </c>
      <c r="I59" s="1361">
        <v>370.4</v>
      </c>
      <c r="J59" s="1361">
        <f>+I59/I57*100</f>
        <v>45.49809605699545</v>
      </c>
      <c r="K59" s="1361">
        <v>353.6</v>
      </c>
      <c r="L59" s="1361">
        <f>+K59/K57*100</f>
        <v>45.010183299389006</v>
      </c>
      <c r="M59" s="1361">
        <v>358.7</v>
      </c>
      <c r="N59" s="1361">
        <f>+M59/M57*100</f>
        <v>46.21231641329554</v>
      </c>
      <c r="O59" s="1078"/>
      <c r="P59" s="1076"/>
      <c r="Q59" s="1365"/>
      <c r="R59" s="1347"/>
    </row>
    <row r="60" spans="1:18" s="1079" customFormat="1" ht="13.5" customHeight="1" x14ac:dyDescent="0.2">
      <c r="A60" s="1076"/>
      <c r="B60" s="1075"/>
      <c r="C60" s="781" t="s">
        <v>569</v>
      </c>
      <c r="D60" s="778"/>
      <c r="E60" s="1354">
        <v>967.5</v>
      </c>
      <c r="F60" s="1354">
        <f>+E60/E$45*100</f>
        <v>26.571640438329077</v>
      </c>
      <c r="G60" s="1355">
        <v>1005.9</v>
      </c>
      <c r="H60" s="1355">
        <f>+G60/G$45*100</f>
        <v>27.015630875006714</v>
      </c>
      <c r="I60" s="1355">
        <v>1018.5</v>
      </c>
      <c r="J60" s="1355">
        <f>+I60/I$45*100</f>
        <v>27.210066522401217</v>
      </c>
      <c r="K60" s="1355">
        <v>1026</v>
      </c>
      <c r="L60" s="1355">
        <f>+K60/K$45*100</f>
        <v>27.470615009772686</v>
      </c>
      <c r="M60" s="1355">
        <v>1040.7</v>
      </c>
      <c r="N60" s="1355">
        <f>+M60/M$45*100</f>
        <v>28.029303240054944</v>
      </c>
      <c r="O60" s="1078"/>
      <c r="P60" s="1076"/>
      <c r="Q60" s="1365"/>
      <c r="R60" s="1347"/>
    </row>
    <row r="61" spans="1:18" s="1079" customFormat="1" ht="11.25" customHeight="1" x14ac:dyDescent="0.2">
      <c r="A61" s="1076"/>
      <c r="B61" s="1075"/>
      <c r="C61" s="775"/>
      <c r="D61" s="1236" t="s">
        <v>72</v>
      </c>
      <c r="E61" s="1360">
        <v>492.9</v>
      </c>
      <c r="F61" s="1360">
        <f>+E61/E60*100</f>
        <v>50.945736434108525</v>
      </c>
      <c r="G61" s="1361">
        <v>504</v>
      </c>
      <c r="H61" s="1361">
        <f>+G61/G60*100</f>
        <v>50.104384133611688</v>
      </c>
      <c r="I61" s="1361">
        <v>507</v>
      </c>
      <c r="J61" s="1361">
        <f>+I61/I60*100</f>
        <v>49.779086892488955</v>
      </c>
      <c r="K61" s="1361">
        <v>504.8</v>
      </c>
      <c r="L61" s="1361">
        <f>+K61/K60*100</f>
        <v>49.200779727095515</v>
      </c>
      <c r="M61" s="1361">
        <v>515</v>
      </c>
      <c r="N61" s="1361">
        <f>+M61/M60*100</f>
        <v>49.485922936485053</v>
      </c>
      <c r="O61" s="1078"/>
      <c r="P61" s="1076"/>
      <c r="Q61" s="1365"/>
      <c r="R61" s="1347"/>
    </row>
    <row r="62" spans="1:18" s="1079" customFormat="1" ht="11.25" customHeight="1" x14ac:dyDescent="0.2">
      <c r="A62" s="1076"/>
      <c r="B62" s="1075"/>
      <c r="C62" s="778"/>
      <c r="D62" s="1229" t="s">
        <v>71</v>
      </c>
      <c r="E62" s="1360">
        <v>474.6</v>
      </c>
      <c r="F62" s="1360">
        <f>+E62/E60*100</f>
        <v>49.054263565891475</v>
      </c>
      <c r="G62" s="1361">
        <v>501.9</v>
      </c>
      <c r="H62" s="1361">
        <f>+G62/G60*100</f>
        <v>49.895615866388312</v>
      </c>
      <c r="I62" s="1361">
        <v>511.5</v>
      </c>
      <c r="J62" s="1361">
        <f>+I62/I60*100</f>
        <v>50.220913107511045</v>
      </c>
      <c r="K62" s="1361">
        <v>521.20000000000005</v>
      </c>
      <c r="L62" s="1361">
        <f>+K62/K60*100</f>
        <v>50.799220272904492</v>
      </c>
      <c r="M62" s="1361">
        <v>525.6</v>
      </c>
      <c r="N62" s="1361">
        <f>+M62/M60*100</f>
        <v>50.504468146439898</v>
      </c>
      <c r="O62" s="1078"/>
      <c r="P62" s="1076"/>
      <c r="Q62" s="1365"/>
      <c r="R62" s="1347"/>
    </row>
    <row r="63" spans="1:18" s="1079" customFormat="1" ht="13.5" customHeight="1" x14ac:dyDescent="0.2">
      <c r="A63" s="1076"/>
      <c r="B63" s="1075"/>
      <c r="C63" s="781" t="s">
        <v>570</v>
      </c>
      <c r="D63" s="781"/>
      <c r="E63" s="1354">
        <v>989.7</v>
      </c>
      <c r="F63" s="1354">
        <f>+E63/E$45*100</f>
        <v>27.181346296448876</v>
      </c>
      <c r="G63" s="1355">
        <v>997.7</v>
      </c>
      <c r="H63" s="1355">
        <f>+G63/G$45*100</f>
        <v>26.795402051888061</v>
      </c>
      <c r="I63" s="1355">
        <v>1006.3</v>
      </c>
      <c r="J63" s="1355">
        <f>+I63/I$45*100</f>
        <v>26.884133472255616</v>
      </c>
      <c r="K63" s="1355">
        <v>1016.5</v>
      </c>
      <c r="L63" s="1355">
        <f>+K63/K$45*100</f>
        <v>27.216257463385901</v>
      </c>
      <c r="M63" s="1355">
        <v>1016.6</v>
      </c>
      <c r="N63" s="1355">
        <f>+M63/M$45*100</f>
        <v>27.380214926337903</v>
      </c>
      <c r="O63" s="1078"/>
      <c r="P63" s="1076"/>
      <c r="Q63" s="1337"/>
      <c r="R63" s="1347"/>
    </row>
    <row r="64" spans="1:18" s="1079" customFormat="1" ht="11.25" customHeight="1" x14ac:dyDescent="0.2">
      <c r="A64" s="1076"/>
      <c r="B64" s="1075"/>
      <c r="C64" s="775"/>
      <c r="D64" s="1236" t="s">
        <v>72</v>
      </c>
      <c r="E64" s="1360">
        <v>362.5</v>
      </c>
      <c r="F64" s="1360">
        <f>+E64/E63*100</f>
        <v>36.627260786096791</v>
      </c>
      <c r="G64" s="1361">
        <v>371</v>
      </c>
      <c r="H64" s="1361">
        <f>+G64/G63*100</f>
        <v>37.185526711436303</v>
      </c>
      <c r="I64" s="1361">
        <v>381.5</v>
      </c>
      <c r="J64" s="1361">
        <f>+I64/I63*100</f>
        <v>37.911159693928255</v>
      </c>
      <c r="K64" s="1361">
        <v>388.2</v>
      </c>
      <c r="L64" s="1361">
        <f>+K64/K63*100</f>
        <v>38.189867191342842</v>
      </c>
      <c r="M64" s="1361">
        <v>387.7</v>
      </c>
      <c r="N64" s="1361">
        <f>+M64/M63*100</f>
        <v>38.13692701160732</v>
      </c>
      <c r="O64" s="1078"/>
      <c r="P64" s="1076"/>
      <c r="Q64" s="1337"/>
      <c r="R64" s="1347"/>
    </row>
    <row r="65" spans="1:18" s="1079" customFormat="1" ht="11.25" customHeight="1" x14ac:dyDescent="0.2">
      <c r="A65" s="1076"/>
      <c r="B65" s="1075"/>
      <c r="C65" s="778"/>
      <c r="D65" s="1229" t="s">
        <v>71</v>
      </c>
      <c r="E65" s="1360">
        <v>627.20000000000005</v>
      </c>
      <c r="F65" s="1360">
        <f>+E65/E63*100</f>
        <v>63.372739213903209</v>
      </c>
      <c r="G65" s="1361">
        <v>626.70000000000005</v>
      </c>
      <c r="H65" s="1361">
        <f>+G65/G63*100</f>
        <v>62.814473288563697</v>
      </c>
      <c r="I65" s="1361">
        <v>624.79999999999995</v>
      </c>
      <c r="J65" s="1361">
        <f>+I65/I63*100</f>
        <v>62.088840306071745</v>
      </c>
      <c r="K65" s="1361">
        <v>628.29999999999995</v>
      </c>
      <c r="L65" s="1361">
        <f>+K65/K63*100</f>
        <v>61.810132808657144</v>
      </c>
      <c r="M65" s="1361">
        <v>628.9</v>
      </c>
      <c r="N65" s="1361">
        <f>+M65/M63*100</f>
        <v>61.863072988392673</v>
      </c>
      <c r="O65" s="1078"/>
      <c r="P65" s="1076"/>
      <c r="Q65" s="1337"/>
      <c r="R65" s="1347"/>
    </row>
    <row r="66" spans="1:18" s="857" customFormat="1" ht="12" customHeight="1" x14ac:dyDescent="0.2">
      <c r="A66" s="889"/>
      <c r="B66" s="889"/>
      <c r="C66" s="890" t="s">
        <v>430</v>
      </c>
      <c r="D66" s="891"/>
      <c r="E66" s="892"/>
      <c r="F66" s="1055"/>
      <c r="G66" s="892"/>
      <c r="H66" s="1055"/>
      <c r="I66" s="892"/>
      <c r="J66" s="1055"/>
      <c r="K66" s="892"/>
      <c r="L66" s="1055"/>
      <c r="M66" s="892"/>
      <c r="N66" s="1055"/>
      <c r="O66" s="1078"/>
      <c r="P66" s="884"/>
    </row>
    <row r="67" spans="1:18" ht="13.5" customHeight="1" x14ac:dyDescent="0.2">
      <c r="A67" s="1056"/>
      <c r="B67" s="1044"/>
      <c r="C67" s="1090" t="s">
        <v>409</v>
      </c>
      <c r="D67" s="1086"/>
      <c r="E67" s="1091" t="s">
        <v>88</v>
      </c>
      <c r="F67" s="981"/>
      <c r="G67" s="1092"/>
      <c r="H67" s="1092"/>
      <c r="I67" s="1084"/>
      <c r="J67" s="1093"/>
      <c r="K67" s="1094"/>
      <c r="L67" s="1084"/>
      <c r="M67" s="1095"/>
      <c r="N67" s="1095"/>
      <c r="O67" s="1069"/>
      <c r="P67" s="1056"/>
    </row>
    <row r="68" spans="1:18" s="1083" customFormat="1" ht="13.5" customHeight="1" x14ac:dyDescent="0.2">
      <c r="A68" s="1081"/>
      <c r="B68" s="1096"/>
      <c r="C68" s="1096"/>
      <c r="D68" s="1096"/>
      <c r="E68" s="1044"/>
      <c r="F68" s="1044"/>
      <c r="G68" s="1044"/>
      <c r="H68" s="1044"/>
      <c r="I68" s="1044"/>
      <c r="J68" s="1044"/>
      <c r="K68" s="1496">
        <v>42522</v>
      </c>
      <c r="L68" s="1496"/>
      <c r="M68" s="1496"/>
      <c r="N68" s="1496"/>
      <c r="O68" s="1097">
        <v>7</v>
      </c>
      <c r="P68" s="1056"/>
      <c r="Q68" s="1337"/>
      <c r="R68" s="1338"/>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8"/>
  <sheetViews>
    <sheetView showRuler="0" zoomScaleNormal="100" workbookViewId="0"/>
  </sheetViews>
  <sheetFormatPr defaultRowHeight="12.75" x14ac:dyDescent="0.2"/>
  <cols>
    <col min="1" max="1" width="1" style="1048" customWidth="1"/>
    <col min="2" max="2" width="2.5703125" style="1048" customWidth="1"/>
    <col min="3" max="3" width="1" style="1048" customWidth="1"/>
    <col min="4" max="4" width="32.42578125" style="1048" customWidth="1"/>
    <col min="5" max="5" width="7.42578125" style="1048" customWidth="1"/>
    <col min="6" max="6" width="5.140625" style="1048" customWidth="1"/>
    <col min="7" max="7" width="7.42578125" style="1048" customWidth="1"/>
    <col min="8" max="8" width="5.140625" style="1048" customWidth="1"/>
    <col min="9" max="9" width="7.42578125" style="1048" customWidth="1"/>
    <col min="10" max="10" width="5.140625" style="1048" customWidth="1"/>
    <col min="11" max="11" width="7.42578125" style="1048" customWidth="1"/>
    <col min="12" max="12" width="5.140625" style="1048" customWidth="1"/>
    <col min="13" max="13" width="7.42578125" style="1048" customWidth="1"/>
    <col min="14" max="14" width="5.140625" style="1048" customWidth="1"/>
    <col min="15" max="15" width="2.5703125" style="1048" customWidth="1"/>
    <col min="16" max="16" width="1" style="1048" customWidth="1"/>
    <col min="17" max="16384" width="9.140625" style="1048"/>
  </cols>
  <sheetData>
    <row r="1" spans="1:16" ht="13.5" customHeight="1" x14ac:dyDescent="0.2">
      <c r="A1" s="1056"/>
      <c r="B1" s="1366"/>
      <c r="C1" s="1366"/>
      <c r="D1" s="1366"/>
      <c r="E1" s="1044"/>
      <c r="F1" s="1044"/>
      <c r="G1" s="1044"/>
      <c r="H1" s="1044"/>
      <c r="I1" s="1528" t="s">
        <v>323</v>
      </c>
      <c r="J1" s="1528"/>
      <c r="K1" s="1528"/>
      <c r="L1" s="1528"/>
      <c r="M1" s="1528"/>
      <c r="N1" s="1528"/>
      <c r="O1" s="1367"/>
      <c r="P1" s="1367"/>
    </row>
    <row r="2" spans="1:16" ht="6" customHeight="1" x14ac:dyDescent="0.2">
      <c r="A2" s="1056"/>
      <c r="B2" s="1098"/>
      <c r="C2" s="1057"/>
      <c r="D2" s="1057"/>
      <c r="E2" s="1059"/>
      <c r="F2" s="1059"/>
      <c r="G2" s="1059"/>
      <c r="H2" s="1059"/>
      <c r="I2" s="1060"/>
      <c r="J2" s="1060"/>
      <c r="K2" s="1060"/>
      <c r="L2" s="1060"/>
      <c r="M2" s="1060"/>
      <c r="N2" s="1368"/>
      <c r="O2" s="1044"/>
      <c r="P2" s="1056"/>
    </row>
    <row r="3" spans="1:16" ht="10.5" customHeight="1" thickBot="1" x14ac:dyDescent="0.25">
      <c r="A3" s="1056"/>
      <c r="B3" s="1099"/>
      <c r="C3" s="1100"/>
      <c r="D3" s="1101"/>
      <c r="E3" s="1102"/>
      <c r="F3" s="1102"/>
      <c r="G3" s="1102"/>
      <c r="H3" s="1102"/>
      <c r="I3" s="1044"/>
      <c r="J3" s="1044"/>
      <c r="K3" s="1044"/>
      <c r="L3" s="1044"/>
      <c r="M3" s="1513" t="s">
        <v>73</v>
      </c>
      <c r="N3" s="1513"/>
      <c r="O3" s="1044"/>
      <c r="P3" s="1056"/>
    </row>
    <row r="4" spans="1:16" s="1066" customFormat="1" ht="13.5" customHeight="1" thickBot="1" x14ac:dyDescent="0.25">
      <c r="A4" s="1064"/>
      <c r="B4" s="1103"/>
      <c r="C4" s="1369" t="s">
        <v>181</v>
      </c>
      <c r="D4" s="1344"/>
      <c r="E4" s="1344"/>
      <c r="F4" s="1344"/>
      <c r="G4" s="1344"/>
      <c r="H4" s="1344"/>
      <c r="I4" s="1344"/>
      <c r="J4" s="1344"/>
      <c r="K4" s="1344"/>
      <c r="L4" s="1344"/>
      <c r="M4" s="1344"/>
      <c r="N4" s="1345"/>
      <c r="O4" s="1044"/>
      <c r="P4" s="1064"/>
    </row>
    <row r="5" spans="1:16" ht="3.75" customHeight="1" x14ac:dyDescent="0.2">
      <c r="A5" s="1056"/>
      <c r="B5" s="1104"/>
      <c r="C5" s="1529" t="s">
        <v>157</v>
      </c>
      <c r="D5" s="1530"/>
      <c r="E5" s="1105"/>
      <c r="F5" s="1105"/>
      <c r="G5" s="1105"/>
      <c r="H5" s="1105"/>
      <c r="I5" s="1105"/>
      <c r="J5" s="1105"/>
      <c r="K5" s="1086"/>
      <c r="L5" s="1106"/>
      <c r="M5" s="1106"/>
      <c r="N5" s="1106"/>
      <c r="O5" s="1044"/>
      <c r="P5" s="1056"/>
    </row>
    <row r="6" spans="1:16" ht="12.75" customHeight="1" x14ac:dyDescent="0.2">
      <c r="A6" s="1056"/>
      <c r="B6" s="1104"/>
      <c r="C6" s="1530"/>
      <c r="D6" s="1530"/>
      <c r="E6" s="1049" t="s">
        <v>34</v>
      </c>
      <c r="F6" s="1050" t="s">
        <v>34</v>
      </c>
      <c r="G6" s="1049" t="s">
        <v>34</v>
      </c>
      <c r="H6" s="1050" t="s">
        <v>607</v>
      </c>
      <c r="I6" s="1051"/>
      <c r="J6" s="1050" t="s">
        <v>34</v>
      </c>
      <c r="K6" s="1052" t="s">
        <v>34</v>
      </c>
      <c r="L6" s="1053" t="s">
        <v>34</v>
      </c>
      <c r="M6" s="1053" t="s">
        <v>608</v>
      </c>
      <c r="N6" s="1054"/>
      <c r="O6" s="1044"/>
      <c r="P6" s="1064"/>
    </row>
    <row r="7" spans="1:16" ht="12.75" customHeight="1" x14ac:dyDescent="0.2">
      <c r="A7" s="1056"/>
      <c r="B7" s="1104"/>
      <c r="C7" s="1077"/>
      <c r="D7" s="1077"/>
      <c r="E7" s="1482" t="s">
        <v>644</v>
      </c>
      <c r="F7" s="1482"/>
      <c r="G7" s="1482" t="s">
        <v>645</v>
      </c>
      <c r="H7" s="1482"/>
      <c r="I7" s="1482" t="s">
        <v>646</v>
      </c>
      <c r="J7" s="1482"/>
      <c r="K7" s="1482" t="s">
        <v>647</v>
      </c>
      <c r="L7" s="1482"/>
      <c r="M7" s="1482" t="s">
        <v>644</v>
      </c>
      <c r="N7" s="1482"/>
      <c r="O7" s="1107"/>
      <c r="P7" s="1056"/>
    </row>
    <row r="8" spans="1:16" s="1073" customFormat="1" ht="18.75" customHeight="1" x14ac:dyDescent="0.2">
      <c r="A8" s="1070"/>
      <c r="B8" s="1108"/>
      <c r="C8" s="1495" t="s">
        <v>182</v>
      </c>
      <c r="D8" s="1495"/>
      <c r="E8" s="1524">
        <v>712.9</v>
      </c>
      <c r="F8" s="1524"/>
      <c r="G8" s="1524">
        <v>620.4</v>
      </c>
      <c r="H8" s="1524"/>
      <c r="I8" s="1524">
        <v>618.79999999999995</v>
      </c>
      <c r="J8" s="1524"/>
      <c r="K8" s="1524">
        <v>633.9</v>
      </c>
      <c r="L8" s="1524"/>
      <c r="M8" s="1525">
        <v>640.20000000000005</v>
      </c>
      <c r="N8" s="1525"/>
      <c r="O8" s="1109"/>
      <c r="P8" s="1070"/>
    </row>
    <row r="9" spans="1:16" ht="13.5" customHeight="1" x14ac:dyDescent="0.2">
      <c r="A9" s="1056"/>
      <c r="B9" s="1104"/>
      <c r="C9" s="775" t="s">
        <v>72</v>
      </c>
      <c r="D9" s="1075"/>
      <c r="E9" s="1526">
        <v>346.8</v>
      </c>
      <c r="F9" s="1526"/>
      <c r="G9" s="1526">
        <v>318.8</v>
      </c>
      <c r="H9" s="1526"/>
      <c r="I9" s="1526">
        <v>305.3</v>
      </c>
      <c r="J9" s="1526"/>
      <c r="K9" s="1526">
        <v>321.10000000000002</v>
      </c>
      <c r="L9" s="1526"/>
      <c r="M9" s="1527">
        <v>326.10000000000002</v>
      </c>
      <c r="N9" s="1527"/>
      <c r="O9" s="1107"/>
      <c r="P9" s="1056"/>
    </row>
    <row r="10" spans="1:16" ht="13.5" customHeight="1" x14ac:dyDescent="0.2">
      <c r="A10" s="1056"/>
      <c r="B10" s="1104"/>
      <c r="C10" s="775" t="s">
        <v>71</v>
      </c>
      <c r="D10" s="1075"/>
      <c r="E10" s="1526">
        <v>366.1</v>
      </c>
      <c r="F10" s="1526"/>
      <c r="G10" s="1526">
        <v>301.60000000000002</v>
      </c>
      <c r="H10" s="1526"/>
      <c r="I10" s="1526">
        <v>313.5</v>
      </c>
      <c r="J10" s="1526"/>
      <c r="K10" s="1526">
        <v>312.8</v>
      </c>
      <c r="L10" s="1526"/>
      <c r="M10" s="1527">
        <v>314.10000000000002</v>
      </c>
      <c r="N10" s="1527"/>
      <c r="O10" s="1107"/>
      <c r="P10" s="1056"/>
    </row>
    <row r="11" spans="1:16" ht="18.75" customHeight="1" x14ac:dyDescent="0.2">
      <c r="A11" s="1056"/>
      <c r="B11" s="1104"/>
      <c r="C11" s="775" t="s">
        <v>158</v>
      </c>
      <c r="D11" s="1075"/>
      <c r="E11" s="1526">
        <v>127</v>
      </c>
      <c r="F11" s="1526"/>
      <c r="G11" s="1526">
        <v>104.7</v>
      </c>
      <c r="H11" s="1526"/>
      <c r="I11" s="1526">
        <v>118.3</v>
      </c>
      <c r="J11" s="1526"/>
      <c r="K11" s="1526">
        <v>122.3</v>
      </c>
      <c r="L11" s="1526"/>
      <c r="M11" s="1527">
        <v>113.5</v>
      </c>
      <c r="N11" s="1527"/>
      <c r="O11" s="1107"/>
      <c r="P11" s="1056"/>
    </row>
    <row r="12" spans="1:16" ht="13.5" customHeight="1" x14ac:dyDescent="0.2">
      <c r="A12" s="1056"/>
      <c r="B12" s="1104"/>
      <c r="C12" s="775" t="s">
        <v>159</v>
      </c>
      <c r="D12" s="1075"/>
      <c r="E12" s="1526">
        <v>327.7</v>
      </c>
      <c r="F12" s="1526"/>
      <c r="G12" s="1526">
        <v>281.10000000000002</v>
      </c>
      <c r="H12" s="1526"/>
      <c r="I12" s="1526">
        <v>270</v>
      </c>
      <c r="J12" s="1526"/>
      <c r="K12" s="1526">
        <v>277.10000000000002</v>
      </c>
      <c r="L12" s="1526"/>
      <c r="M12" s="1527">
        <v>293</v>
      </c>
      <c r="N12" s="1527"/>
      <c r="O12" s="1107"/>
      <c r="P12" s="1056"/>
    </row>
    <row r="13" spans="1:16" ht="13.5" customHeight="1" x14ac:dyDescent="0.2">
      <c r="A13" s="1056"/>
      <c r="B13" s="1104"/>
      <c r="C13" s="775" t="s">
        <v>160</v>
      </c>
      <c r="D13" s="1075"/>
      <c r="E13" s="1526">
        <v>258.2</v>
      </c>
      <c r="F13" s="1526"/>
      <c r="G13" s="1526">
        <v>234.6</v>
      </c>
      <c r="H13" s="1526"/>
      <c r="I13" s="1526">
        <v>230.5</v>
      </c>
      <c r="J13" s="1526"/>
      <c r="K13" s="1526">
        <v>234.5</v>
      </c>
      <c r="L13" s="1526"/>
      <c r="M13" s="1527">
        <v>233.6</v>
      </c>
      <c r="N13" s="1527"/>
      <c r="O13" s="1107"/>
      <c r="P13" s="1056"/>
    </row>
    <row r="14" spans="1:16" ht="18.75" customHeight="1" x14ac:dyDescent="0.2">
      <c r="A14" s="1056"/>
      <c r="B14" s="1104"/>
      <c r="C14" s="775" t="s">
        <v>183</v>
      </c>
      <c r="D14" s="1075"/>
      <c r="E14" s="1526">
        <v>77.400000000000006</v>
      </c>
      <c r="F14" s="1526"/>
      <c r="G14" s="1526">
        <v>70.7</v>
      </c>
      <c r="H14" s="1526"/>
      <c r="I14" s="1526">
        <v>82.1</v>
      </c>
      <c r="J14" s="1526"/>
      <c r="K14" s="1526">
        <v>91.1</v>
      </c>
      <c r="L14" s="1526"/>
      <c r="M14" s="1527">
        <v>74.099999999999994</v>
      </c>
      <c r="N14" s="1527"/>
      <c r="O14" s="1107"/>
      <c r="P14" s="1056"/>
    </row>
    <row r="15" spans="1:16" ht="13.5" customHeight="1" x14ac:dyDescent="0.2">
      <c r="A15" s="1056"/>
      <c r="B15" s="1104"/>
      <c r="C15" s="775" t="s">
        <v>184</v>
      </c>
      <c r="D15" s="1075"/>
      <c r="E15" s="1526">
        <v>635.5</v>
      </c>
      <c r="F15" s="1526"/>
      <c r="G15" s="1526">
        <v>549.70000000000005</v>
      </c>
      <c r="H15" s="1526"/>
      <c r="I15" s="1526">
        <v>536.70000000000005</v>
      </c>
      <c r="J15" s="1526"/>
      <c r="K15" s="1526">
        <v>542.79999999999995</v>
      </c>
      <c r="L15" s="1526"/>
      <c r="M15" s="1527">
        <v>566.1</v>
      </c>
      <c r="N15" s="1527"/>
      <c r="O15" s="1107"/>
      <c r="P15" s="1056"/>
    </row>
    <row r="16" spans="1:16" ht="18.75" customHeight="1" x14ac:dyDescent="0.2">
      <c r="A16" s="1056"/>
      <c r="B16" s="1104"/>
      <c r="C16" s="775" t="s">
        <v>185</v>
      </c>
      <c r="D16" s="1075"/>
      <c r="E16" s="1526">
        <v>253</v>
      </c>
      <c r="F16" s="1526"/>
      <c r="G16" s="1526">
        <v>223.4</v>
      </c>
      <c r="H16" s="1526"/>
      <c r="I16" s="1526">
        <v>228.1</v>
      </c>
      <c r="J16" s="1526"/>
      <c r="K16" s="1526">
        <v>239.1</v>
      </c>
      <c r="L16" s="1526"/>
      <c r="M16" s="1527">
        <v>261</v>
      </c>
      <c r="N16" s="1527"/>
      <c r="O16" s="1107"/>
      <c r="P16" s="1056"/>
    </row>
    <row r="17" spans="1:18" ht="13.5" customHeight="1" x14ac:dyDescent="0.2">
      <c r="A17" s="1056"/>
      <c r="B17" s="1104"/>
      <c r="C17" s="775" t="s">
        <v>186</v>
      </c>
      <c r="D17" s="1075"/>
      <c r="E17" s="1526">
        <v>459.9</v>
      </c>
      <c r="F17" s="1526"/>
      <c r="G17" s="1526">
        <v>397</v>
      </c>
      <c r="H17" s="1526"/>
      <c r="I17" s="1526">
        <v>390.7</v>
      </c>
      <c r="J17" s="1526"/>
      <c r="K17" s="1526">
        <v>394.8</v>
      </c>
      <c r="L17" s="1526"/>
      <c r="M17" s="1527">
        <v>379.2</v>
      </c>
      <c r="N17" s="1527"/>
      <c r="O17" s="1107"/>
      <c r="P17" s="1056"/>
    </row>
    <row r="18" spans="1:18" s="1073" customFormat="1" ht="18.75" customHeight="1" x14ac:dyDescent="0.2">
      <c r="A18" s="1070"/>
      <c r="B18" s="1108"/>
      <c r="C18" s="1495" t="s">
        <v>187</v>
      </c>
      <c r="D18" s="1495"/>
      <c r="E18" s="1524">
        <v>13.7</v>
      </c>
      <c r="F18" s="1524"/>
      <c r="G18" s="1524">
        <v>11.9</v>
      </c>
      <c r="H18" s="1524"/>
      <c r="I18" s="1524">
        <v>11.9</v>
      </c>
      <c r="J18" s="1524"/>
      <c r="K18" s="1524">
        <v>12.2</v>
      </c>
      <c r="L18" s="1524"/>
      <c r="M18" s="1525">
        <v>12.4</v>
      </c>
      <c r="N18" s="1525"/>
      <c r="O18" s="1109"/>
      <c r="P18" s="1070"/>
    </row>
    <row r="19" spans="1:18" ht="13.5" customHeight="1" x14ac:dyDescent="0.2">
      <c r="A19" s="1056"/>
      <c r="B19" s="1104"/>
      <c r="C19" s="775" t="s">
        <v>72</v>
      </c>
      <c r="D19" s="1075"/>
      <c r="E19" s="1526">
        <v>13.1</v>
      </c>
      <c r="F19" s="1526"/>
      <c r="G19" s="1526">
        <v>12</v>
      </c>
      <c r="H19" s="1526"/>
      <c r="I19" s="1526">
        <v>11.5</v>
      </c>
      <c r="J19" s="1526"/>
      <c r="K19" s="1526">
        <v>12</v>
      </c>
      <c r="L19" s="1526"/>
      <c r="M19" s="1527">
        <v>12.4</v>
      </c>
      <c r="N19" s="1527"/>
      <c r="O19" s="1107"/>
      <c r="P19" s="1056"/>
    </row>
    <row r="20" spans="1:18" ht="13.5" customHeight="1" x14ac:dyDescent="0.2">
      <c r="A20" s="1056"/>
      <c r="B20" s="1104"/>
      <c r="C20" s="775" t="s">
        <v>71</v>
      </c>
      <c r="D20" s="1075"/>
      <c r="E20" s="1526">
        <v>14.4</v>
      </c>
      <c r="F20" s="1526"/>
      <c r="G20" s="1526">
        <v>11.8</v>
      </c>
      <c r="H20" s="1526"/>
      <c r="I20" s="1526">
        <v>12.3</v>
      </c>
      <c r="J20" s="1526"/>
      <c r="K20" s="1526">
        <v>12.4</v>
      </c>
      <c r="L20" s="1526"/>
      <c r="M20" s="1527">
        <v>12.4</v>
      </c>
      <c r="N20" s="1527"/>
      <c r="O20" s="1107"/>
      <c r="P20" s="1056"/>
    </row>
    <row r="21" spans="1:18" s="1113" customFormat="1" ht="13.5" customHeight="1" x14ac:dyDescent="0.2">
      <c r="A21" s="1110"/>
      <c r="B21" s="1111"/>
      <c r="C21" s="1236" t="s">
        <v>188</v>
      </c>
      <c r="D21" s="1112"/>
      <c r="E21" s="1522">
        <v>1.3000000000000007</v>
      </c>
      <c r="F21" s="1522"/>
      <c r="G21" s="1522">
        <v>-0.19999999999999929</v>
      </c>
      <c r="H21" s="1522"/>
      <c r="I21" s="1522">
        <v>0.80000000000000071</v>
      </c>
      <c r="J21" s="1522"/>
      <c r="K21" s="1522">
        <v>0.40000000000000036</v>
      </c>
      <c r="L21" s="1522"/>
      <c r="M21" s="1523">
        <v>0</v>
      </c>
      <c r="N21" s="1523"/>
      <c r="O21" s="1112"/>
      <c r="P21" s="1110"/>
    </row>
    <row r="22" spans="1:18" ht="18.75" customHeight="1" x14ac:dyDescent="0.2">
      <c r="A22" s="1056"/>
      <c r="B22" s="1104"/>
      <c r="C22" s="775" t="s">
        <v>158</v>
      </c>
      <c r="D22" s="1075"/>
      <c r="E22" s="1526">
        <v>34.4</v>
      </c>
      <c r="F22" s="1526"/>
      <c r="G22" s="1526">
        <v>29.8</v>
      </c>
      <c r="H22" s="1526"/>
      <c r="I22" s="1526">
        <v>30.8</v>
      </c>
      <c r="J22" s="1526"/>
      <c r="K22" s="1526">
        <v>32.799999999999997</v>
      </c>
      <c r="L22" s="1526"/>
      <c r="M22" s="1527">
        <v>31</v>
      </c>
      <c r="N22" s="1527"/>
      <c r="O22" s="1107"/>
      <c r="P22" s="1056"/>
      <c r="R22" s="1435"/>
    </row>
    <row r="23" spans="1:18" ht="13.5" customHeight="1" x14ac:dyDescent="0.2">
      <c r="A23" s="1056"/>
      <c r="B23" s="1104"/>
      <c r="C23" s="775" t="s">
        <v>159</v>
      </c>
      <c r="D23" s="1044"/>
      <c r="E23" s="1526">
        <v>12.9</v>
      </c>
      <c r="F23" s="1526"/>
      <c r="G23" s="1526">
        <v>11.1</v>
      </c>
      <c r="H23" s="1526"/>
      <c r="I23" s="1526">
        <v>10.8</v>
      </c>
      <c r="J23" s="1526"/>
      <c r="K23" s="1526">
        <v>11</v>
      </c>
      <c r="L23" s="1526"/>
      <c r="M23" s="1527">
        <v>11.7</v>
      </c>
      <c r="N23" s="1527"/>
      <c r="O23" s="1107"/>
      <c r="P23" s="1056"/>
    </row>
    <row r="24" spans="1:18" ht="13.5" customHeight="1" x14ac:dyDescent="0.2">
      <c r="A24" s="1056"/>
      <c r="B24" s="1104"/>
      <c r="C24" s="775" t="s">
        <v>160</v>
      </c>
      <c r="D24" s="1044"/>
      <c r="E24" s="1526">
        <v>11.4</v>
      </c>
      <c r="F24" s="1526"/>
      <c r="G24" s="1526">
        <v>10.1</v>
      </c>
      <c r="H24" s="1526"/>
      <c r="I24" s="1526">
        <v>10</v>
      </c>
      <c r="J24" s="1526"/>
      <c r="K24" s="1526">
        <v>10.199999999999999</v>
      </c>
      <c r="L24" s="1526"/>
      <c r="M24" s="1527">
        <v>10.3</v>
      </c>
      <c r="N24" s="1527"/>
      <c r="O24" s="1107"/>
      <c r="P24" s="1056"/>
    </row>
    <row r="25" spans="1:18" s="1117" customFormat="1" ht="18.75" customHeight="1" x14ac:dyDescent="0.2">
      <c r="A25" s="1114"/>
      <c r="B25" s="1115"/>
      <c r="C25" s="775" t="s">
        <v>189</v>
      </c>
      <c r="D25" s="1075"/>
      <c r="E25" s="1526">
        <v>14.2</v>
      </c>
      <c r="F25" s="1526"/>
      <c r="G25" s="1526">
        <v>13.4</v>
      </c>
      <c r="H25" s="1526"/>
      <c r="I25" s="1526">
        <v>13.6</v>
      </c>
      <c r="J25" s="1526"/>
      <c r="K25" s="1526">
        <v>13.5</v>
      </c>
      <c r="L25" s="1526"/>
      <c r="M25" s="1527">
        <v>13.3</v>
      </c>
      <c r="N25" s="1527"/>
      <c r="O25" s="1116"/>
      <c r="P25" s="1114"/>
    </row>
    <row r="26" spans="1:18" s="1117" customFormat="1" ht="13.5" customHeight="1" x14ac:dyDescent="0.2">
      <c r="A26" s="1114"/>
      <c r="B26" s="1115"/>
      <c r="C26" s="775" t="s">
        <v>190</v>
      </c>
      <c r="D26" s="1075"/>
      <c r="E26" s="1526">
        <v>11.1</v>
      </c>
      <c r="F26" s="1526"/>
      <c r="G26" s="1526">
        <v>8.5</v>
      </c>
      <c r="H26" s="1526"/>
      <c r="I26" s="1526">
        <v>8.1999999999999993</v>
      </c>
      <c r="J26" s="1526"/>
      <c r="K26" s="1526">
        <v>9</v>
      </c>
      <c r="L26" s="1526"/>
      <c r="M26" s="1527">
        <v>9.3000000000000007</v>
      </c>
      <c r="N26" s="1527"/>
      <c r="O26" s="1116"/>
      <c r="P26" s="1114"/>
    </row>
    <row r="27" spans="1:18" s="1117" customFormat="1" ht="13.5" customHeight="1" x14ac:dyDescent="0.2">
      <c r="A27" s="1114"/>
      <c r="B27" s="1115"/>
      <c r="C27" s="775" t="s">
        <v>191</v>
      </c>
      <c r="D27" s="1075"/>
      <c r="E27" s="1526">
        <v>14.2</v>
      </c>
      <c r="F27" s="1526"/>
      <c r="G27" s="1526">
        <v>12.7</v>
      </c>
      <c r="H27" s="1526"/>
      <c r="I27" s="1526">
        <v>12.8</v>
      </c>
      <c r="J27" s="1526"/>
      <c r="K27" s="1526">
        <v>12.5</v>
      </c>
      <c r="L27" s="1526"/>
      <c r="M27" s="1527">
        <v>13.7</v>
      </c>
      <c r="N27" s="1527"/>
      <c r="O27" s="1116"/>
      <c r="P27" s="1114"/>
    </row>
    <row r="28" spans="1:18" s="1117" customFormat="1" ht="13.5" customHeight="1" x14ac:dyDescent="0.2">
      <c r="A28" s="1114"/>
      <c r="B28" s="1115"/>
      <c r="C28" s="775" t="s">
        <v>192</v>
      </c>
      <c r="D28" s="1075"/>
      <c r="E28" s="1526">
        <v>15.5</v>
      </c>
      <c r="F28" s="1526"/>
      <c r="G28" s="1526">
        <v>12.6</v>
      </c>
      <c r="H28" s="1526"/>
      <c r="I28" s="1526">
        <v>11.8</v>
      </c>
      <c r="J28" s="1526"/>
      <c r="K28" s="1526">
        <v>13.3</v>
      </c>
      <c r="L28" s="1526"/>
      <c r="M28" s="1527">
        <v>12.6</v>
      </c>
      <c r="N28" s="1527"/>
      <c r="O28" s="1116"/>
      <c r="P28" s="1114"/>
    </row>
    <row r="29" spans="1:18" s="1117" customFormat="1" ht="13.5" customHeight="1" x14ac:dyDescent="0.2">
      <c r="A29" s="1114"/>
      <c r="B29" s="1115"/>
      <c r="C29" s="775" t="s">
        <v>193</v>
      </c>
      <c r="D29" s="1075"/>
      <c r="E29" s="1526">
        <v>16.399999999999999</v>
      </c>
      <c r="F29" s="1526"/>
      <c r="G29" s="1526">
        <v>10.8</v>
      </c>
      <c r="H29" s="1526"/>
      <c r="I29" s="1526">
        <v>10.199999999999999</v>
      </c>
      <c r="J29" s="1526"/>
      <c r="K29" s="1526">
        <v>12.9</v>
      </c>
      <c r="L29" s="1526"/>
      <c r="M29" s="1527">
        <v>12.2</v>
      </c>
      <c r="N29" s="1527"/>
      <c r="O29" s="1116"/>
      <c r="P29" s="1114"/>
    </row>
    <row r="30" spans="1:18" s="1117" customFormat="1" ht="13.5" customHeight="1" x14ac:dyDescent="0.2">
      <c r="A30" s="1114"/>
      <c r="B30" s="1115"/>
      <c r="C30" s="775" t="s">
        <v>131</v>
      </c>
      <c r="D30" s="1075"/>
      <c r="E30" s="1526">
        <v>14.9</v>
      </c>
      <c r="F30" s="1526"/>
      <c r="G30" s="1526">
        <v>11.3</v>
      </c>
      <c r="H30" s="1526"/>
      <c r="I30" s="1526">
        <v>12.1</v>
      </c>
      <c r="J30" s="1526"/>
      <c r="K30" s="1526">
        <v>12.6</v>
      </c>
      <c r="L30" s="1526"/>
      <c r="M30" s="1527">
        <v>12.4</v>
      </c>
      <c r="N30" s="1527"/>
      <c r="O30" s="1116"/>
      <c r="P30" s="1114"/>
    </row>
    <row r="31" spans="1:18" s="1117" customFormat="1" ht="13.5" customHeight="1" x14ac:dyDescent="0.2">
      <c r="A31" s="1114"/>
      <c r="B31" s="1115"/>
      <c r="C31" s="775" t="s">
        <v>132</v>
      </c>
      <c r="D31" s="1075"/>
      <c r="E31" s="1526">
        <v>15.8</v>
      </c>
      <c r="F31" s="1526"/>
      <c r="G31" s="1526">
        <v>13.6</v>
      </c>
      <c r="H31" s="1526"/>
      <c r="I31" s="1526">
        <v>14.7</v>
      </c>
      <c r="J31" s="1526"/>
      <c r="K31" s="1526">
        <v>14.7</v>
      </c>
      <c r="L31" s="1526"/>
      <c r="M31" s="1527">
        <v>14.3</v>
      </c>
      <c r="N31" s="1527"/>
      <c r="O31" s="1116"/>
      <c r="P31" s="1114"/>
    </row>
    <row r="32" spans="1:18" ht="18.75" customHeight="1" x14ac:dyDescent="0.2">
      <c r="A32" s="1056"/>
      <c r="B32" s="1104"/>
      <c r="C32" s="1495" t="s">
        <v>194</v>
      </c>
      <c r="D32" s="1495"/>
      <c r="E32" s="1524">
        <v>8.9</v>
      </c>
      <c r="F32" s="1524"/>
      <c r="G32" s="1524">
        <v>7.6</v>
      </c>
      <c r="H32" s="1524"/>
      <c r="I32" s="1524">
        <v>7.5</v>
      </c>
      <c r="J32" s="1524"/>
      <c r="K32" s="1524">
        <v>7.6</v>
      </c>
      <c r="L32" s="1524"/>
      <c r="M32" s="1525">
        <v>7.4</v>
      </c>
      <c r="N32" s="1525"/>
      <c r="O32" s="1107"/>
      <c r="P32" s="1056"/>
    </row>
    <row r="33" spans="1:16" s="1117" customFormat="1" ht="13.5" customHeight="1" x14ac:dyDescent="0.2">
      <c r="A33" s="1114"/>
      <c r="B33" s="1118"/>
      <c r="C33" s="775" t="s">
        <v>72</v>
      </c>
      <c r="D33" s="1075"/>
      <c r="E33" s="1500">
        <v>8.8000000000000007</v>
      </c>
      <c r="F33" s="1500"/>
      <c r="G33" s="1500">
        <v>7.7</v>
      </c>
      <c r="H33" s="1500"/>
      <c r="I33" s="1500">
        <v>7.4</v>
      </c>
      <c r="J33" s="1500"/>
      <c r="K33" s="1500">
        <v>7.5</v>
      </c>
      <c r="L33" s="1500"/>
      <c r="M33" s="1501">
        <v>7.6</v>
      </c>
      <c r="N33" s="1501"/>
      <c r="O33" s="1116"/>
      <c r="P33" s="1114"/>
    </row>
    <row r="34" spans="1:16" s="1117" customFormat="1" ht="13.5" customHeight="1" x14ac:dyDescent="0.2">
      <c r="A34" s="1114"/>
      <c r="B34" s="1118"/>
      <c r="C34" s="775" t="s">
        <v>71</v>
      </c>
      <c r="D34" s="1075"/>
      <c r="E34" s="1500">
        <v>8.9</v>
      </c>
      <c r="F34" s="1500"/>
      <c r="G34" s="1500">
        <v>7.6</v>
      </c>
      <c r="H34" s="1500"/>
      <c r="I34" s="1500">
        <v>7.6</v>
      </c>
      <c r="J34" s="1500"/>
      <c r="K34" s="1500">
        <v>7.7</v>
      </c>
      <c r="L34" s="1500"/>
      <c r="M34" s="1501">
        <v>7.1</v>
      </c>
      <c r="N34" s="1501"/>
      <c r="O34" s="1116"/>
      <c r="P34" s="1114"/>
    </row>
    <row r="35" spans="1:16" s="1113" customFormat="1" ht="13.5" customHeight="1" x14ac:dyDescent="0.2">
      <c r="A35" s="1110"/>
      <c r="B35" s="1111"/>
      <c r="C35" s="1236" t="s">
        <v>195</v>
      </c>
      <c r="D35" s="1112"/>
      <c r="E35" s="1522">
        <v>9.9999999999999645E-2</v>
      </c>
      <c r="F35" s="1522"/>
      <c r="G35" s="1522">
        <v>-0.10000000000000053</v>
      </c>
      <c r="H35" s="1522"/>
      <c r="I35" s="1522">
        <v>0.19999999999999929</v>
      </c>
      <c r="J35" s="1522"/>
      <c r="K35" s="1522">
        <v>0.20000000000000018</v>
      </c>
      <c r="L35" s="1522"/>
      <c r="M35" s="1523">
        <v>-0.5</v>
      </c>
      <c r="N35" s="1523"/>
      <c r="O35" s="1112"/>
      <c r="P35" s="1110"/>
    </row>
    <row r="36" spans="1:16" ht="20.25" customHeight="1" thickBot="1" x14ac:dyDescent="0.25">
      <c r="A36" s="1056"/>
      <c r="B36" s="1104"/>
      <c r="C36" s="1062"/>
      <c r="D36" s="1235"/>
      <c r="E36" s="1235"/>
      <c r="F36" s="1235"/>
      <c r="G36" s="1235"/>
      <c r="H36" s="1235"/>
      <c r="I36" s="1235"/>
      <c r="J36" s="1235"/>
      <c r="K36" s="1235"/>
      <c r="L36" s="1235"/>
      <c r="M36" s="1513"/>
      <c r="N36" s="1513"/>
      <c r="O36" s="1107"/>
      <c r="P36" s="1056"/>
    </row>
    <row r="37" spans="1:16" s="1066" customFormat="1" ht="14.25" customHeight="1" thickBot="1" x14ac:dyDescent="0.25">
      <c r="A37" s="1064"/>
      <c r="B37" s="1103"/>
      <c r="C37" s="1343" t="s">
        <v>571</v>
      </c>
      <c r="D37" s="1344"/>
      <c r="E37" s="1344"/>
      <c r="F37" s="1344"/>
      <c r="G37" s="1344"/>
      <c r="H37" s="1344"/>
      <c r="I37" s="1344"/>
      <c r="J37" s="1344"/>
      <c r="K37" s="1344"/>
      <c r="L37" s="1344"/>
      <c r="M37" s="1344"/>
      <c r="N37" s="1345"/>
      <c r="O37" s="1107"/>
      <c r="P37" s="1064"/>
    </row>
    <row r="38" spans="1:16" ht="3.75" customHeight="1" x14ac:dyDescent="0.2">
      <c r="A38" s="1056"/>
      <c r="B38" s="1104"/>
      <c r="C38" s="1520" t="s">
        <v>161</v>
      </c>
      <c r="D38" s="1521"/>
      <c r="E38" s="1105"/>
      <c r="F38" s="1105"/>
      <c r="G38" s="1105"/>
      <c r="H38" s="1105"/>
      <c r="I38" s="1105"/>
      <c r="J38" s="1105"/>
      <c r="K38" s="1044"/>
      <c r="L38" s="1106"/>
      <c r="M38" s="1106"/>
      <c r="N38" s="1106"/>
      <c r="O38" s="1107"/>
      <c r="P38" s="1056"/>
    </row>
    <row r="39" spans="1:16" ht="12.75" customHeight="1" x14ac:dyDescent="0.2">
      <c r="A39" s="1056"/>
      <c r="B39" s="1104"/>
      <c r="C39" s="1521"/>
      <c r="D39" s="1521"/>
      <c r="E39" s="1049" t="s">
        <v>34</v>
      </c>
      <c r="F39" s="1050" t="s">
        <v>34</v>
      </c>
      <c r="G39" s="1049" t="s">
        <v>34</v>
      </c>
      <c r="H39" s="1050" t="s">
        <v>607</v>
      </c>
      <c r="I39" s="1051"/>
      <c r="J39" s="1050" t="s">
        <v>34</v>
      </c>
      <c r="K39" s="1052" t="s">
        <v>34</v>
      </c>
      <c r="L39" s="1053" t="s">
        <v>34</v>
      </c>
      <c r="M39" s="1053" t="s">
        <v>608</v>
      </c>
      <c r="N39" s="1054"/>
      <c r="O39" s="1044"/>
      <c r="P39" s="1064"/>
    </row>
    <row r="40" spans="1:16" ht="12.75" customHeight="1" x14ac:dyDescent="0.2">
      <c r="A40" s="1056"/>
      <c r="B40" s="1104"/>
      <c r="C40" s="1087"/>
      <c r="D40" s="1087"/>
      <c r="E40" s="1482" t="str">
        <f>+E7</f>
        <v>1.º trimestre</v>
      </c>
      <c r="F40" s="1482"/>
      <c r="G40" s="1482" t="str">
        <f>+G7</f>
        <v>2.º trimestre</v>
      </c>
      <c r="H40" s="1482"/>
      <c r="I40" s="1482" t="str">
        <f>+I7</f>
        <v>3.º trimestre</v>
      </c>
      <c r="J40" s="1482"/>
      <c r="K40" s="1482" t="str">
        <f>+K7</f>
        <v>4.º trimestre</v>
      </c>
      <c r="L40" s="1482"/>
      <c r="M40" s="1482" t="str">
        <f>+M7</f>
        <v>1.º trimestre</v>
      </c>
      <c r="N40" s="1482"/>
      <c r="O40" s="1370"/>
      <c r="P40" s="1056"/>
    </row>
    <row r="41" spans="1:16" ht="11.25" customHeight="1" x14ac:dyDescent="0.2">
      <c r="A41" s="1056"/>
      <c r="B41" s="1103"/>
      <c r="C41" s="1087"/>
      <c r="D41" s="1087"/>
      <c r="E41" s="787" t="s">
        <v>162</v>
      </c>
      <c r="F41" s="787" t="s">
        <v>107</v>
      </c>
      <c r="G41" s="787" t="s">
        <v>162</v>
      </c>
      <c r="H41" s="787" t="s">
        <v>107</v>
      </c>
      <c r="I41" s="788" t="s">
        <v>162</v>
      </c>
      <c r="J41" s="788" t="s">
        <v>107</v>
      </c>
      <c r="K41" s="788" t="s">
        <v>162</v>
      </c>
      <c r="L41" s="788" t="s">
        <v>107</v>
      </c>
      <c r="M41" s="788" t="s">
        <v>162</v>
      </c>
      <c r="N41" s="788" t="s">
        <v>107</v>
      </c>
      <c r="O41" s="1371"/>
      <c r="P41" s="1056"/>
    </row>
    <row r="42" spans="1:16" s="1073" customFormat="1" ht="18.75" customHeight="1" x14ac:dyDescent="0.2">
      <c r="A42" s="1070"/>
      <c r="B42" s="1108"/>
      <c r="C42" s="1495" t="s">
        <v>572</v>
      </c>
      <c r="D42" s="1495"/>
      <c r="E42" s="1372">
        <v>712.9</v>
      </c>
      <c r="F42" s="1372">
        <f>+E42/E$42*100</f>
        <v>100</v>
      </c>
      <c r="G42" s="1372">
        <v>620.4</v>
      </c>
      <c r="H42" s="1372">
        <f>+G42/G$42*100</f>
        <v>100</v>
      </c>
      <c r="I42" s="1372">
        <v>618.79999999999995</v>
      </c>
      <c r="J42" s="1372">
        <f>+I42/I$42*100</f>
        <v>100</v>
      </c>
      <c r="K42" s="1372">
        <v>633.9</v>
      </c>
      <c r="L42" s="1372">
        <f>+K42/K$42*100</f>
        <v>100</v>
      </c>
      <c r="M42" s="1372">
        <v>640.20000000000005</v>
      </c>
      <c r="N42" s="1372">
        <f>+M42/M$42*100</f>
        <v>100</v>
      </c>
      <c r="O42" s="1371"/>
      <c r="P42" s="1070"/>
    </row>
    <row r="43" spans="1:16" s="1079" customFormat="1" ht="14.25" customHeight="1" x14ac:dyDescent="0.2">
      <c r="A43" s="1076"/>
      <c r="B43" s="1115"/>
      <c r="C43" s="778"/>
      <c r="D43" s="775" t="s">
        <v>573</v>
      </c>
      <c r="E43" s="1373">
        <v>459.9</v>
      </c>
      <c r="F43" s="1373">
        <f>+E43/E$42*100</f>
        <v>64.51115163417029</v>
      </c>
      <c r="G43" s="1373">
        <v>397</v>
      </c>
      <c r="H43" s="1373">
        <f>+G43/G$42*100</f>
        <v>63.990973565441656</v>
      </c>
      <c r="I43" s="1373">
        <v>390.7</v>
      </c>
      <c r="J43" s="1373">
        <f>+I43/I$42*100</f>
        <v>63.138332255979314</v>
      </c>
      <c r="K43" s="1373">
        <v>394.8</v>
      </c>
      <c r="L43" s="1373">
        <f>+K43/K$42*100</f>
        <v>62.281116895409369</v>
      </c>
      <c r="M43" s="1373">
        <v>379.2</v>
      </c>
      <c r="N43" s="1373">
        <f>+M43/M$42*100</f>
        <v>59.231490159325205</v>
      </c>
      <c r="O43" s="1370"/>
      <c r="P43" s="1076"/>
    </row>
    <row r="44" spans="1:16" s="1083" customFormat="1" ht="18.75" customHeight="1" x14ac:dyDescent="0.2">
      <c r="A44" s="1081"/>
      <c r="B44" s="1119"/>
      <c r="C44" s="775" t="s">
        <v>561</v>
      </c>
      <c r="D44" s="781"/>
      <c r="E44" s="1373">
        <v>16</v>
      </c>
      <c r="F44" s="1373">
        <f>+E44/E$42*100</f>
        <v>2.2443540468508907</v>
      </c>
      <c r="G44" s="1373">
        <v>11.2</v>
      </c>
      <c r="H44" s="1373">
        <f>+G44/G$42*100</f>
        <v>1.8052869116698904</v>
      </c>
      <c r="I44" s="1373">
        <v>12.8</v>
      </c>
      <c r="J44" s="1373">
        <f>+I44/I$42*100</f>
        <v>2.0685197155785393</v>
      </c>
      <c r="K44" s="1373">
        <v>12.9</v>
      </c>
      <c r="L44" s="1373">
        <f>+K44/K$42*100</f>
        <v>2.0350212967345009</v>
      </c>
      <c r="M44" s="1373">
        <v>13</v>
      </c>
      <c r="N44" s="1373">
        <f>+M44/M$42*100</f>
        <v>2.0306154326772883</v>
      </c>
      <c r="O44" s="1374"/>
      <c r="P44" s="1081"/>
    </row>
    <row r="45" spans="1:16" s="1079" customFormat="1" ht="14.25" customHeight="1" x14ac:dyDescent="0.2">
      <c r="A45" s="1076"/>
      <c r="B45" s="1115"/>
      <c r="C45" s="778"/>
      <c r="D45" s="1236" t="s">
        <v>573</v>
      </c>
      <c r="E45" s="1375">
        <v>12.1</v>
      </c>
      <c r="F45" s="1375">
        <f>+E45/E44*100</f>
        <v>75.625</v>
      </c>
      <c r="G45" s="1375">
        <v>9</v>
      </c>
      <c r="H45" s="1375">
        <f>+G45/G44*100</f>
        <v>80.357142857142861</v>
      </c>
      <c r="I45" s="1375">
        <v>10.4</v>
      </c>
      <c r="J45" s="1375">
        <f>+I45/I44*100</f>
        <v>81.25</v>
      </c>
      <c r="K45" s="1375">
        <v>9.3000000000000007</v>
      </c>
      <c r="L45" s="1375">
        <f>+K45/K44*100</f>
        <v>72.093023255813961</v>
      </c>
      <c r="M45" s="1375">
        <v>10.199999999999999</v>
      </c>
      <c r="N45" s="1375">
        <f>+M45/M44*100</f>
        <v>78.461538461538467</v>
      </c>
      <c r="O45" s="1092"/>
      <c r="P45" s="1076"/>
    </row>
    <row r="46" spans="1:16" s="1083" customFormat="1" ht="18.75" customHeight="1" x14ac:dyDescent="0.2">
      <c r="A46" s="1081"/>
      <c r="B46" s="1119"/>
      <c r="C46" s="775" t="s">
        <v>562</v>
      </c>
      <c r="D46" s="781"/>
      <c r="E46" s="1373">
        <v>100.9</v>
      </c>
      <c r="F46" s="1373">
        <f>+E46/E$42*100</f>
        <v>14.153457707953432</v>
      </c>
      <c r="G46" s="1373">
        <v>89.8</v>
      </c>
      <c r="H46" s="1373">
        <f>+G46/G$42*100</f>
        <v>14.474532559638941</v>
      </c>
      <c r="I46" s="1373">
        <v>87.6</v>
      </c>
      <c r="J46" s="1373">
        <f>+I46/I$42*100</f>
        <v>14.156431803490626</v>
      </c>
      <c r="K46" s="1373">
        <v>89.1</v>
      </c>
      <c r="L46" s="1373">
        <f>+K46/K$42*100</f>
        <v>14.055844770468529</v>
      </c>
      <c r="M46" s="1373">
        <v>81</v>
      </c>
      <c r="N46" s="1373">
        <f>+M46/M$42*100</f>
        <v>12.652296157450795</v>
      </c>
      <c r="O46" s="1374"/>
      <c r="P46" s="1081"/>
    </row>
    <row r="47" spans="1:16" s="1079" customFormat="1" ht="14.25" customHeight="1" x14ac:dyDescent="0.2">
      <c r="A47" s="1076"/>
      <c r="B47" s="1115"/>
      <c r="C47" s="778"/>
      <c r="D47" s="1236" t="s">
        <v>573</v>
      </c>
      <c r="E47" s="1375">
        <v>73.900000000000006</v>
      </c>
      <c r="F47" s="1375">
        <f>+E47/E46*100</f>
        <v>73.240832507433112</v>
      </c>
      <c r="G47" s="1375">
        <v>71</v>
      </c>
      <c r="H47" s="1375">
        <f>+G47/G46*100</f>
        <v>79.064587973273944</v>
      </c>
      <c r="I47" s="1375">
        <v>67.8</v>
      </c>
      <c r="J47" s="1375">
        <f>+I47/I46*100</f>
        <v>77.397260273972606</v>
      </c>
      <c r="K47" s="1375">
        <v>68.3</v>
      </c>
      <c r="L47" s="1375">
        <f>+K47/K46*100</f>
        <v>76.655443322109988</v>
      </c>
      <c r="M47" s="1375">
        <v>59.9</v>
      </c>
      <c r="N47" s="1375">
        <f>+M47/M46*100</f>
        <v>73.950617283950621</v>
      </c>
      <c r="O47" s="1092"/>
      <c r="P47" s="1076"/>
    </row>
    <row r="48" spans="1:16" s="1083" customFormat="1" ht="18.75" customHeight="1" x14ac:dyDescent="0.2">
      <c r="A48" s="1081"/>
      <c r="B48" s="1119"/>
      <c r="C48" s="775" t="s">
        <v>563</v>
      </c>
      <c r="D48" s="781"/>
      <c r="E48" s="1373">
        <v>97.6</v>
      </c>
      <c r="F48" s="1373">
        <f>+E48/E$42*100</f>
        <v>13.690559685790433</v>
      </c>
      <c r="G48" s="1373">
        <v>88.2</v>
      </c>
      <c r="H48" s="1373">
        <f>+G48/G$42*100</f>
        <v>14.216634429400388</v>
      </c>
      <c r="I48" s="1373">
        <v>81</v>
      </c>
      <c r="J48" s="1373">
        <f>+I48/I$42*100</f>
        <v>13.089851325145444</v>
      </c>
      <c r="K48" s="1373">
        <v>81.5</v>
      </c>
      <c r="L48" s="1373">
        <f>+K48/K$42*100</f>
        <v>12.856917494873008</v>
      </c>
      <c r="M48" s="1373">
        <v>90</v>
      </c>
      <c r="N48" s="1373">
        <f>+M48/M$42*100</f>
        <v>14.058106841611995</v>
      </c>
      <c r="O48" s="1120"/>
      <c r="P48" s="1081"/>
    </row>
    <row r="49" spans="1:16" s="1079" customFormat="1" ht="14.25" customHeight="1" x14ac:dyDescent="0.2">
      <c r="A49" s="1076"/>
      <c r="B49" s="1115"/>
      <c r="C49" s="778"/>
      <c r="D49" s="1236" t="s">
        <v>573</v>
      </c>
      <c r="E49" s="1375">
        <v>64</v>
      </c>
      <c r="F49" s="1375">
        <f>+E49/E48*100</f>
        <v>65.573770491803288</v>
      </c>
      <c r="G49" s="1375">
        <v>61.7</v>
      </c>
      <c r="H49" s="1375">
        <f>+G49/G48*100</f>
        <v>69.954648526077108</v>
      </c>
      <c r="I49" s="1375">
        <v>53.1</v>
      </c>
      <c r="J49" s="1375">
        <f>+I49/I48*100</f>
        <v>65.555555555555557</v>
      </c>
      <c r="K49" s="1375">
        <v>55.8</v>
      </c>
      <c r="L49" s="1375">
        <f>+K49/K48*100</f>
        <v>68.466257668711648</v>
      </c>
      <c r="M49" s="1375">
        <v>59.1</v>
      </c>
      <c r="N49" s="1375">
        <f>+M49/M48*100</f>
        <v>65.666666666666671</v>
      </c>
      <c r="O49" s="1087"/>
      <c r="P49" s="1076"/>
    </row>
    <row r="50" spans="1:16" s="1083" customFormat="1" ht="18.75" customHeight="1" x14ac:dyDescent="0.2">
      <c r="A50" s="1081"/>
      <c r="B50" s="1119"/>
      <c r="C50" s="775" t="s">
        <v>564</v>
      </c>
      <c r="D50" s="781"/>
      <c r="E50" s="1373">
        <v>179.6</v>
      </c>
      <c r="F50" s="1373">
        <f>+E50/E$42*100</f>
        <v>25.192874175901249</v>
      </c>
      <c r="G50" s="1373">
        <v>155.30000000000001</v>
      </c>
      <c r="H50" s="1373">
        <f>+G50/G$42*100</f>
        <v>25.032237266279822</v>
      </c>
      <c r="I50" s="1373">
        <v>141.5</v>
      </c>
      <c r="J50" s="1373">
        <f>+I50/I$42*100</f>
        <v>22.866839043309632</v>
      </c>
      <c r="K50" s="1373">
        <v>145</v>
      </c>
      <c r="L50" s="1373">
        <f>+K50/K$42*100</f>
        <v>22.874270389651365</v>
      </c>
      <c r="M50" s="1373">
        <v>146.80000000000001</v>
      </c>
      <c r="N50" s="1373">
        <f>+M50/M$42*100</f>
        <v>22.930334270540456</v>
      </c>
      <c r="O50" s="1120"/>
      <c r="P50" s="1081"/>
    </row>
    <row r="51" spans="1:16" s="1079" customFormat="1" ht="14.25" customHeight="1" x14ac:dyDescent="0.2">
      <c r="A51" s="1076"/>
      <c r="B51" s="1121"/>
      <c r="C51" s="778"/>
      <c r="D51" s="1236" t="s">
        <v>573</v>
      </c>
      <c r="E51" s="1375">
        <v>120.1</v>
      </c>
      <c r="F51" s="1375">
        <f>+E51/E50*100</f>
        <v>66.870824053452111</v>
      </c>
      <c r="G51" s="1375">
        <v>97.4</v>
      </c>
      <c r="H51" s="1375">
        <f>+G51/G50*100</f>
        <v>62.717321313586602</v>
      </c>
      <c r="I51" s="1375">
        <v>99</v>
      </c>
      <c r="J51" s="1375">
        <f>+I51/I50*100</f>
        <v>69.964664310954063</v>
      </c>
      <c r="K51" s="1375">
        <v>94.3</v>
      </c>
      <c r="L51" s="1375">
        <f>+K51/K50*100</f>
        <v>65.034482758620697</v>
      </c>
      <c r="M51" s="1375">
        <v>86.6</v>
      </c>
      <c r="N51" s="1375">
        <f>+M51/M50*100</f>
        <v>58.991825613079008</v>
      </c>
      <c r="O51" s="1087"/>
      <c r="P51" s="1076"/>
    </row>
    <row r="52" spans="1:16" s="1083" customFormat="1" ht="18.75" customHeight="1" x14ac:dyDescent="0.2">
      <c r="A52" s="1081"/>
      <c r="B52" s="1119"/>
      <c r="C52" s="775" t="s">
        <v>565</v>
      </c>
      <c r="D52" s="781"/>
      <c r="E52" s="1373">
        <v>199.1</v>
      </c>
      <c r="F52" s="1373">
        <f>+E52/E$42*100</f>
        <v>27.928180670500772</v>
      </c>
      <c r="G52" s="1373">
        <v>173.9</v>
      </c>
      <c r="H52" s="1373">
        <f>+G52/G$42*100</f>
        <v>28.030303030303035</v>
      </c>
      <c r="I52" s="1373">
        <v>174.5</v>
      </c>
      <c r="J52" s="1373">
        <f>+I52/I$42*100</f>
        <v>28.199741435035552</v>
      </c>
      <c r="K52" s="1373">
        <v>186.7</v>
      </c>
      <c r="L52" s="1373">
        <f>+K52/K$42*100</f>
        <v>29.452595046537304</v>
      </c>
      <c r="M52" s="1373">
        <v>185.1</v>
      </c>
      <c r="N52" s="1373">
        <f>+M52/M$42*100</f>
        <v>28.912839737582001</v>
      </c>
      <c r="O52" s="1120"/>
      <c r="P52" s="1081"/>
    </row>
    <row r="53" spans="1:16" s="1079" customFormat="1" ht="14.25" customHeight="1" x14ac:dyDescent="0.2">
      <c r="A53" s="1076"/>
      <c r="B53" s="1121"/>
      <c r="C53" s="778"/>
      <c r="D53" s="1236" t="s">
        <v>573</v>
      </c>
      <c r="E53" s="1375">
        <v>122.5</v>
      </c>
      <c r="F53" s="1375">
        <f>+E53/E52*100</f>
        <v>61.526870919136115</v>
      </c>
      <c r="G53" s="1375">
        <v>100.4</v>
      </c>
      <c r="H53" s="1375">
        <f>+G53/G52*100</f>
        <v>57.734330074755611</v>
      </c>
      <c r="I53" s="1375">
        <v>97.1</v>
      </c>
      <c r="J53" s="1375">
        <f>+I53/I52*100</f>
        <v>55.644699140401144</v>
      </c>
      <c r="K53" s="1375">
        <v>105.7</v>
      </c>
      <c r="L53" s="1375">
        <f>+K53/K52*100</f>
        <v>56.614890198178905</v>
      </c>
      <c r="M53" s="1375">
        <v>96.5</v>
      </c>
      <c r="N53" s="1375">
        <f>+M53/M52*100</f>
        <v>52.133981631550519</v>
      </c>
      <c r="O53" s="1087"/>
      <c r="P53" s="1076"/>
    </row>
    <row r="54" spans="1:16" s="1083" customFormat="1" ht="18.75" customHeight="1" x14ac:dyDescent="0.2">
      <c r="A54" s="1081"/>
      <c r="B54" s="1119"/>
      <c r="C54" s="775" t="s">
        <v>570</v>
      </c>
      <c r="D54" s="781"/>
      <c r="E54" s="1373">
        <v>119.8</v>
      </c>
      <c r="F54" s="1373">
        <f>+E54/E$42*100</f>
        <v>16.804600925796045</v>
      </c>
      <c r="G54" s="1373">
        <v>101.9</v>
      </c>
      <c r="H54" s="1373">
        <f>+G54/G$42*100</f>
        <v>16.424887169568024</v>
      </c>
      <c r="I54" s="1373">
        <v>121.4</v>
      </c>
      <c r="J54" s="1373">
        <f>+I54/I$42*100</f>
        <v>19.618616677440208</v>
      </c>
      <c r="K54" s="1373">
        <v>118.6</v>
      </c>
      <c r="L54" s="1373">
        <f>+K54/K$42*100</f>
        <v>18.709575642845873</v>
      </c>
      <c r="M54" s="1373">
        <v>124.2</v>
      </c>
      <c r="N54" s="1373">
        <f>+M54/M$42*100</f>
        <v>19.400187441424556</v>
      </c>
      <c r="O54" s="1120"/>
      <c r="P54" s="1081"/>
    </row>
    <row r="55" spans="1:16" s="1079" customFormat="1" ht="14.25" customHeight="1" x14ac:dyDescent="0.2">
      <c r="A55" s="1076"/>
      <c r="B55" s="1121"/>
      <c r="C55" s="778"/>
      <c r="D55" s="1236" t="s">
        <v>573</v>
      </c>
      <c r="E55" s="1375">
        <v>67.400000000000006</v>
      </c>
      <c r="F55" s="1375">
        <f>+E55/E54*100</f>
        <v>56.260434056761277</v>
      </c>
      <c r="G55" s="1375">
        <v>57.5</v>
      </c>
      <c r="H55" s="1375">
        <f>+G55/G54*100</f>
        <v>56.427870461236509</v>
      </c>
      <c r="I55" s="1375">
        <v>63.4</v>
      </c>
      <c r="J55" s="1375">
        <f>+I55/I54*100</f>
        <v>52.22405271828665</v>
      </c>
      <c r="K55" s="1375">
        <v>61.4</v>
      </c>
      <c r="L55" s="1375">
        <f>+K55/K54*100</f>
        <v>51.770657672849921</v>
      </c>
      <c r="M55" s="1375">
        <v>66.8</v>
      </c>
      <c r="N55" s="1375">
        <f>+M55/M54*100</f>
        <v>53.784219001610303</v>
      </c>
      <c r="O55" s="1087"/>
      <c r="P55" s="1076"/>
    </row>
    <row r="56" spans="1:16" s="857" customFormat="1" ht="13.5" customHeight="1" x14ac:dyDescent="0.2">
      <c r="A56" s="888"/>
      <c r="B56" s="889"/>
      <c r="C56" s="890" t="s">
        <v>430</v>
      </c>
      <c r="D56" s="891"/>
      <c r="E56" s="892"/>
      <c r="F56" s="1055"/>
      <c r="G56" s="892"/>
      <c r="H56" s="1055"/>
      <c r="I56" s="892"/>
      <c r="J56" s="1055"/>
      <c r="K56" s="892"/>
      <c r="L56" s="1055"/>
      <c r="M56" s="892"/>
      <c r="N56" s="1055"/>
      <c r="O56" s="893"/>
      <c r="P56" s="884"/>
    </row>
    <row r="57" spans="1:16" s="1124" customFormat="1" ht="13.5" customHeight="1" x14ac:dyDescent="0.2">
      <c r="A57" s="1122"/>
      <c r="B57" s="1119"/>
      <c r="C57" s="1090" t="s">
        <v>409</v>
      </c>
      <c r="D57" s="778"/>
      <c r="E57" s="1519" t="s">
        <v>88</v>
      </c>
      <c r="F57" s="1519"/>
      <c r="G57" s="1519"/>
      <c r="H57" s="1519"/>
      <c r="I57" s="1519"/>
      <c r="J57" s="1519"/>
      <c r="K57" s="1519"/>
      <c r="L57" s="1519"/>
      <c r="M57" s="1519"/>
      <c r="N57" s="1519"/>
      <c r="O57" s="1123"/>
      <c r="P57" s="1122"/>
    </row>
    <row r="58" spans="1:16" ht="13.5" customHeight="1" x14ac:dyDescent="0.2">
      <c r="A58" s="1056"/>
      <c r="B58" s="1125">
        <v>8</v>
      </c>
      <c r="C58" s="1479">
        <v>42522</v>
      </c>
      <c r="D58" s="1479"/>
      <c r="E58" s="1044"/>
      <c r="F58" s="1044"/>
      <c r="G58" s="1044"/>
      <c r="H58" s="1044"/>
      <c r="I58" s="1044"/>
      <c r="J58" s="1044"/>
      <c r="K58" s="1044"/>
      <c r="L58" s="1044"/>
      <c r="M58" s="1044"/>
      <c r="N58" s="1044"/>
      <c r="O58" s="1126"/>
      <c r="P58" s="1056"/>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540" t="s">
        <v>410</v>
      </c>
      <c r="C1" s="1540"/>
      <c r="D1" s="1540"/>
      <c r="E1" s="137"/>
      <c r="F1" s="137"/>
      <c r="G1" s="137"/>
      <c r="H1" s="137"/>
      <c r="I1" s="137"/>
      <c r="J1" s="137"/>
      <c r="K1" s="137"/>
      <c r="L1" s="137"/>
      <c r="M1" s="137"/>
      <c r="N1" s="137"/>
      <c r="O1" s="137"/>
      <c r="P1" s="137"/>
      <c r="Q1" s="137"/>
      <c r="R1" s="137"/>
      <c r="S1" s="135"/>
    </row>
    <row r="2" spans="1:19" ht="6" customHeight="1" x14ac:dyDescent="0.2">
      <c r="A2" s="135"/>
      <c r="B2" s="608"/>
      <c r="C2" s="608"/>
      <c r="D2" s="608"/>
      <c r="E2" s="232"/>
      <c r="F2" s="232"/>
      <c r="G2" s="232"/>
      <c r="H2" s="232"/>
      <c r="I2" s="232"/>
      <c r="J2" s="232"/>
      <c r="K2" s="232"/>
      <c r="L2" s="232"/>
      <c r="M2" s="232"/>
      <c r="N2" s="232"/>
      <c r="O2" s="232"/>
      <c r="P2" s="232"/>
      <c r="Q2" s="232"/>
      <c r="R2" s="233"/>
      <c r="S2" s="137"/>
    </row>
    <row r="3" spans="1:19" ht="10.5" customHeight="1" thickBot="1" x14ac:dyDescent="0.25">
      <c r="A3" s="135"/>
      <c r="B3" s="137"/>
      <c r="C3" s="137"/>
      <c r="D3" s="137"/>
      <c r="E3" s="579"/>
      <c r="F3" s="579"/>
      <c r="G3" s="137"/>
      <c r="H3" s="137"/>
      <c r="I3" s="137"/>
      <c r="J3" s="137"/>
      <c r="K3" s="137"/>
      <c r="L3" s="137"/>
      <c r="M3" s="137"/>
      <c r="N3" s="137"/>
      <c r="O3" s="137"/>
      <c r="P3" s="579"/>
      <c r="Q3" s="579" t="s">
        <v>70</v>
      </c>
      <c r="R3" s="234"/>
      <c r="S3" s="137"/>
    </row>
    <row r="4" spans="1:19" ht="13.5" customHeight="1" thickBot="1" x14ac:dyDescent="0.25">
      <c r="A4" s="135"/>
      <c r="B4" s="137"/>
      <c r="C4" s="398" t="s">
        <v>411</v>
      </c>
      <c r="D4" s="403"/>
      <c r="E4" s="404"/>
      <c r="F4" s="404"/>
      <c r="G4" s="404"/>
      <c r="H4" s="404"/>
      <c r="I4" s="404"/>
      <c r="J4" s="404"/>
      <c r="K4" s="404"/>
      <c r="L4" s="404"/>
      <c r="M4" s="404"/>
      <c r="N4" s="404"/>
      <c r="O4" s="404"/>
      <c r="P4" s="404"/>
      <c r="Q4" s="405"/>
      <c r="R4" s="234"/>
      <c r="S4" s="137"/>
    </row>
    <row r="5" spans="1:19" ht="12" customHeight="1" x14ac:dyDescent="0.2">
      <c r="A5" s="135"/>
      <c r="B5" s="137"/>
      <c r="C5" s="941" t="s">
        <v>78</v>
      </c>
      <c r="D5" s="941"/>
      <c r="E5" s="184"/>
      <c r="F5" s="184"/>
      <c r="G5" s="184"/>
      <c r="H5" s="184"/>
      <c r="I5" s="184"/>
      <c r="J5" s="184"/>
      <c r="K5" s="184"/>
      <c r="L5" s="184"/>
      <c r="M5" s="184"/>
      <c r="N5" s="184"/>
      <c r="O5" s="184"/>
      <c r="P5" s="184"/>
      <c r="Q5" s="184"/>
      <c r="R5" s="234"/>
      <c r="S5" s="137"/>
    </row>
    <row r="6" spans="1:19" s="96" customFormat="1" ht="13.5" customHeight="1" x14ac:dyDescent="0.2">
      <c r="A6" s="163"/>
      <c r="B6" s="172"/>
      <c r="C6" s="1537" t="s">
        <v>128</v>
      </c>
      <c r="D6" s="1538"/>
      <c r="E6" s="1538"/>
      <c r="F6" s="1538"/>
      <c r="G6" s="1538"/>
      <c r="H6" s="1538"/>
      <c r="I6" s="1538"/>
      <c r="J6" s="1538"/>
      <c r="K6" s="1538"/>
      <c r="L6" s="1538"/>
      <c r="M6" s="1538"/>
      <c r="N6" s="1538"/>
      <c r="O6" s="1538"/>
      <c r="P6" s="1538"/>
      <c r="Q6" s="1539"/>
      <c r="R6" s="234"/>
      <c r="S6" s="2"/>
    </row>
    <row r="7" spans="1:19" s="96" customFormat="1" ht="3.75" customHeight="1" x14ac:dyDescent="0.2">
      <c r="A7" s="163"/>
      <c r="B7" s="172"/>
      <c r="C7" s="942"/>
      <c r="D7" s="942"/>
      <c r="E7" s="943"/>
      <c r="F7" s="943"/>
      <c r="G7" s="943"/>
      <c r="H7" s="943"/>
      <c r="I7" s="943"/>
      <c r="J7" s="943"/>
      <c r="K7" s="943"/>
      <c r="L7" s="943"/>
      <c r="M7" s="943"/>
      <c r="N7" s="943"/>
      <c r="O7" s="943"/>
      <c r="P7" s="943"/>
      <c r="Q7" s="943"/>
      <c r="R7" s="234"/>
      <c r="S7" s="2"/>
    </row>
    <row r="8" spans="1:19" s="96" customFormat="1" ht="13.5" customHeight="1" x14ac:dyDescent="0.2">
      <c r="A8" s="163"/>
      <c r="B8" s="172"/>
      <c r="C8" s="943"/>
      <c r="D8" s="943"/>
      <c r="E8" s="1541">
        <v>2015</v>
      </c>
      <c r="F8" s="1541"/>
      <c r="G8" s="1541"/>
      <c r="H8" s="1541"/>
      <c r="I8" s="1541"/>
      <c r="J8" s="1541"/>
      <c r="K8" s="1541"/>
      <c r="L8" s="1541"/>
      <c r="M8" s="1542">
        <v>2016</v>
      </c>
      <c r="N8" s="1542"/>
      <c r="O8" s="1542"/>
      <c r="P8" s="1542"/>
      <c r="Q8" s="1542"/>
      <c r="R8" s="234"/>
      <c r="S8" s="2"/>
    </row>
    <row r="9" spans="1:19" ht="12.75" customHeight="1" x14ac:dyDescent="0.2">
      <c r="A9" s="135"/>
      <c r="B9" s="137"/>
      <c r="C9" s="1532"/>
      <c r="D9" s="1532"/>
      <c r="E9" s="730" t="s">
        <v>101</v>
      </c>
      <c r="F9" s="730" t="s">
        <v>100</v>
      </c>
      <c r="G9" s="730" t="s">
        <v>99</v>
      </c>
      <c r="H9" s="730" t="s">
        <v>98</v>
      </c>
      <c r="I9" s="730" t="s">
        <v>97</v>
      </c>
      <c r="J9" s="730" t="s">
        <v>96</v>
      </c>
      <c r="K9" s="730" t="s">
        <v>95</v>
      </c>
      <c r="L9" s="730" t="s">
        <v>94</v>
      </c>
      <c r="M9" s="730" t="s">
        <v>93</v>
      </c>
      <c r="N9" s="730" t="s">
        <v>104</v>
      </c>
      <c r="O9" s="730" t="s">
        <v>103</v>
      </c>
      <c r="P9" s="730" t="s">
        <v>102</v>
      </c>
      <c r="Q9" s="730" t="s">
        <v>101</v>
      </c>
      <c r="R9" s="234"/>
      <c r="S9" s="137"/>
    </row>
    <row r="10" spans="1:19" ht="3.75" customHeight="1" x14ac:dyDescent="0.2">
      <c r="A10" s="135"/>
      <c r="B10" s="137"/>
      <c r="C10" s="901"/>
      <c r="D10" s="901"/>
      <c r="E10" s="898"/>
      <c r="F10" s="898"/>
      <c r="G10" s="898"/>
      <c r="H10" s="898"/>
      <c r="I10" s="898"/>
      <c r="J10" s="898"/>
      <c r="K10" s="898"/>
      <c r="L10" s="898"/>
      <c r="M10" s="898"/>
      <c r="N10" s="898"/>
      <c r="O10" s="898"/>
      <c r="P10" s="898"/>
      <c r="Q10" s="898"/>
      <c r="R10" s="234"/>
      <c r="S10" s="137"/>
    </row>
    <row r="11" spans="1:19" ht="13.5" customHeight="1" x14ac:dyDescent="0.2">
      <c r="A11" s="135"/>
      <c r="B11" s="137"/>
      <c r="C11" s="1535" t="s">
        <v>394</v>
      </c>
      <c r="D11" s="1536"/>
      <c r="E11" s="899"/>
      <c r="F11" s="899"/>
      <c r="G11" s="899"/>
      <c r="H11" s="899"/>
      <c r="I11" s="899"/>
      <c r="J11" s="899"/>
      <c r="K11" s="899"/>
      <c r="L11" s="899"/>
      <c r="M11" s="899"/>
      <c r="N11" s="899"/>
      <c r="O11" s="899"/>
      <c r="P11" s="899"/>
      <c r="Q11" s="899"/>
      <c r="R11" s="234"/>
      <c r="S11" s="137"/>
    </row>
    <row r="12" spans="1:19" s="171" customFormat="1" ht="13.5" customHeight="1" x14ac:dyDescent="0.2">
      <c r="A12" s="163"/>
      <c r="B12" s="172"/>
      <c r="D12" s="947" t="s">
        <v>68</v>
      </c>
      <c r="E12" s="902">
        <v>102</v>
      </c>
      <c r="F12" s="902">
        <v>95</v>
      </c>
      <c r="G12" s="902">
        <v>80</v>
      </c>
      <c r="H12" s="902">
        <v>71</v>
      </c>
      <c r="I12" s="902">
        <v>77</v>
      </c>
      <c r="J12" s="902">
        <v>75</v>
      </c>
      <c r="K12" s="902">
        <v>82</v>
      </c>
      <c r="L12" s="902">
        <v>89</v>
      </c>
      <c r="M12" s="902">
        <v>82</v>
      </c>
      <c r="N12" s="902">
        <v>99</v>
      </c>
      <c r="O12" s="902">
        <v>90</v>
      </c>
      <c r="P12" s="902">
        <v>84</v>
      </c>
      <c r="Q12" s="902">
        <v>70</v>
      </c>
      <c r="R12" s="234"/>
      <c r="S12" s="137"/>
    </row>
    <row r="13" spans="1:19" s="160" customFormat="1" ht="18.75" customHeight="1" x14ac:dyDescent="0.2">
      <c r="A13" s="163"/>
      <c r="B13" s="172"/>
      <c r="C13" s="607"/>
      <c r="D13" s="235"/>
      <c r="E13" s="165"/>
      <c r="F13" s="165"/>
      <c r="G13" s="165"/>
      <c r="H13" s="165"/>
      <c r="I13" s="165"/>
      <c r="J13" s="165"/>
      <c r="K13" s="165"/>
      <c r="L13" s="165"/>
      <c r="M13" s="165"/>
      <c r="N13" s="165"/>
      <c r="O13" s="165"/>
      <c r="P13" s="165"/>
      <c r="Q13" s="165"/>
      <c r="R13" s="234"/>
      <c r="S13" s="137"/>
    </row>
    <row r="14" spans="1:19" s="160" customFormat="1" ht="13.5" customHeight="1" x14ac:dyDescent="0.2">
      <c r="A14" s="163"/>
      <c r="B14" s="172"/>
      <c r="C14" s="1535" t="s">
        <v>146</v>
      </c>
      <c r="D14" s="1536"/>
      <c r="E14" s="165"/>
      <c r="F14" s="165"/>
      <c r="G14" s="165"/>
      <c r="H14" s="165"/>
      <c r="I14" s="165"/>
      <c r="J14" s="165"/>
      <c r="K14" s="165"/>
      <c r="L14" s="165"/>
      <c r="M14" s="165"/>
      <c r="N14" s="165"/>
      <c r="O14" s="165"/>
      <c r="P14" s="165"/>
      <c r="Q14" s="165"/>
      <c r="R14" s="234"/>
      <c r="S14" s="137"/>
    </row>
    <row r="15" spans="1:19" s="167" customFormat="1" ht="13.5" customHeight="1" x14ac:dyDescent="0.2">
      <c r="A15" s="163"/>
      <c r="B15" s="172"/>
      <c r="D15" s="947" t="s">
        <v>68</v>
      </c>
      <c r="E15" s="935">
        <v>1528</v>
      </c>
      <c r="F15" s="935">
        <v>1089</v>
      </c>
      <c r="G15" s="935">
        <v>554</v>
      </c>
      <c r="H15" s="935">
        <v>491</v>
      </c>
      <c r="I15" s="935">
        <v>423</v>
      </c>
      <c r="J15" s="935">
        <v>800</v>
      </c>
      <c r="K15" s="935">
        <v>1171</v>
      </c>
      <c r="L15" s="935">
        <v>1614</v>
      </c>
      <c r="M15" s="935">
        <v>1428</v>
      </c>
      <c r="N15" s="935">
        <v>1549</v>
      </c>
      <c r="O15" s="935">
        <v>1313</v>
      </c>
      <c r="P15" s="935">
        <v>1226</v>
      </c>
      <c r="Q15" s="935">
        <v>885</v>
      </c>
      <c r="R15" s="237"/>
      <c r="S15" s="161"/>
    </row>
    <row r="16" spans="1:19" s="141" customFormat="1" ht="26.25" customHeight="1" x14ac:dyDescent="0.2">
      <c r="A16" s="963"/>
      <c r="B16" s="140"/>
      <c r="C16" s="964"/>
      <c r="D16" s="965" t="s">
        <v>634</v>
      </c>
      <c r="E16" s="966">
        <v>1145</v>
      </c>
      <c r="F16" s="966">
        <v>854</v>
      </c>
      <c r="G16" s="966">
        <v>354</v>
      </c>
      <c r="H16" s="966">
        <v>324</v>
      </c>
      <c r="I16" s="966">
        <v>259</v>
      </c>
      <c r="J16" s="966">
        <v>630</v>
      </c>
      <c r="K16" s="966">
        <v>948</v>
      </c>
      <c r="L16" s="966">
        <v>1040</v>
      </c>
      <c r="M16" s="966">
        <v>851</v>
      </c>
      <c r="N16" s="966">
        <v>957</v>
      </c>
      <c r="O16" s="966">
        <v>820</v>
      </c>
      <c r="P16" s="966">
        <v>673</v>
      </c>
      <c r="Q16" s="966">
        <v>514</v>
      </c>
      <c r="R16" s="961"/>
      <c r="S16" s="140"/>
    </row>
    <row r="17" spans="1:19" s="160" customFormat="1" ht="18.75" customHeight="1" x14ac:dyDescent="0.2">
      <c r="A17" s="163"/>
      <c r="B17" s="159"/>
      <c r="C17" s="607" t="s">
        <v>237</v>
      </c>
      <c r="D17" s="967" t="s">
        <v>635</v>
      </c>
      <c r="E17" s="956">
        <v>383</v>
      </c>
      <c r="F17" s="956">
        <v>235</v>
      </c>
      <c r="G17" s="956">
        <v>200</v>
      </c>
      <c r="H17" s="956">
        <v>167</v>
      </c>
      <c r="I17" s="956">
        <v>164</v>
      </c>
      <c r="J17" s="956">
        <v>170</v>
      </c>
      <c r="K17" s="956">
        <v>223</v>
      </c>
      <c r="L17" s="956">
        <v>574</v>
      </c>
      <c r="M17" s="956">
        <v>577</v>
      </c>
      <c r="N17" s="956">
        <v>592</v>
      </c>
      <c r="O17" s="956">
        <v>493</v>
      </c>
      <c r="P17" s="956">
        <v>553</v>
      </c>
      <c r="Q17" s="956">
        <v>371</v>
      </c>
      <c r="R17" s="234"/>
      <c r="S17" s="137"/>
    </row>
    <row r="18" spans="1:19" s="160" customFormat="1" x14ac:dyDescent="0.2">
      <c r="A18" s="163"/>
      <c r="B18" s="159"/>
      <c r="C18" s="607"/>
      <c r="D18" s="238"/>
      <c r="E18" s="165"/>
      <c r="F18" s="165"/>
      <c r="G18" s="165"/>
      <c r="H18" s="165"/>
      <c r="I18" s="165"/>
      <c r="J18" s="165"/>
      <c r="K18" s="165"/>
      <c r="L18" s="165"/>
      <c r="M18" s="165"/>
      <c r="N18" s="165"/>
      <c r="O18" s="165"/>
      <c r="P18" s="165"/>
      <c r="Q18" s="165"/>
      <c r="R18" s="234"/>
      <c r="S18" s="137"/>
    </row>
    <row r="19" spans="1:19" s="160" customFormat="1" ht="13.5" customHeight="1" x14ac:dyDescent="0.2">
      <c r="A19" s="163"/>
      <c r="B19" s="159"/>
      <c r="C19" s="607"/>
      <c r="D19" s="238"/>
      <c r="E19" s="155"/>
      <c r="F19" s="155"/>
      <c r="G19" s="155"/>
      <c r="H19" s="155"/>
      <c r="I19" s="155"/>
      <c r="J19" s="155"/>
      <c r="K19" s="155"/>
      <c r="L19" s="155"/>
      <c r="M19" s="155"/>
      <c r="N19" s="155"/>
      <c r="O19" s="155"/>
      <c r="P19" s="155"/>
      <c r="Q19" s="155"/>
      <c r="R19" s="234"/>
      <c r="S19" s="137"/>
    </row>
    <row r="20" spans="1:19" s="160" customFormat="1" ht="13.5" customHeight="1" x14ac:dyDescent="0.2">
      <c r="A20" s="163"/>
      <c r="B20" s="159"/>
      <c r="C20" s="607"/>
      <c r="D20" s="488"/>
      <c r="E20" s="166"/>
      <c r="F20" s="166"/>
      <c r="G20" s="166"/>
      <c r="H20" s="166"/>
      <c r="I20" s="166"/>
      <c r="J20" s="166"/>
      <c r="K20" s="166"/>
      <c r="L20" s="166"/>
      <c r="M20" s="166"/>
      <c r="N20" s="166"/>
      <c r="O20" s="166"/>
      <c r="P20" s="166"/>
      <c r="Q20" s="166"/>
      <c r="R20" s="234"/>
      <c r="S20" s="137"/>
    </row>
    <row r="21" spans="1:19" s="160" customFormat="1" ht="13.5" customHeight="1" x14ac:dyDescent="0.2">
      <c r="A21" s="163"/>
      <c r="B21" s="159"/>
      <c r="C21" s="607"/>
      <c r="D21" s="488"/>
      <c r="E21" s="166"/>
      <c r="F21" s="166"/>
      <c r="G21" s="166"/>
      <c r="H21" s="166"/>
      <c r="I21" s="166"/>
      <c r="J21" s="166"/>
      <c r="K21" s="166"/>
      <c r="L21" s="166"/>
      <c r="M21" s="166"/>
      <c r="N21" s="166"/>
      <c r="O21" s="166"/>
      <c r="P21" s="166"/>
      <c r="Q21" s="166"/>
      <c r="R21" s="234"/>
      <c r="S21" s="137"/>
    </row>
    <row r="22" spans="1:19" s="160" customFormat="1" ht="13.5" customHeight="1" x14ac:dyDescent="0.2">
      <c r="A22" s="158"/>
      <c r="B22" s="159"/>
      <c r="C22" s="607"/>
      <c r="D22" s="488"/>
      <c r="E22" s="166"/>
      <c r="F22" s="166"/>
      <c r="G22" s="166"/>
      <c r="H22" s="166"/>
      <c r="I22" s="166"/>
      <c r="J22" s="166"/>
      <c r="K22" s="166"/>
      <c r="L22" s="166"/>
      <c r="M22" s="166"/>
      <c r="N22" s="166"/>
      <c r="O22" s="166"/>
      <c r="P22" s="166"/>
      <c r="Q22" s="166"/>
      <c r="R22" s="234"/>
      <c r="S22" s="137"/>
    </row>
    <row r="23" spans="1:19" s="160" customFormat="1" ht="13.5" customHeight="1" x14ac:dyDescent="0.2">
      <c r="A23" s="158"/>
      <c r="B23" s="159"/>
      <c r="C23" s="607"/>
      <c r="D23" s="488"/>
      <c r="E23" s="166"/>
      <c r="F23" s="166"/>
      <c r="G23" s="166"/>
      <c r="H23" s="166"/>
      <c r="I23" s="166"/>
      <c r="J23" s="166"/>
      <c r="K23" s="166"/>
      <c r="L23" s="166"/>
      <c r="M23" s="166"/>
      <c r="N23" s="166"/>
      <c r="O23" s="166"/>
      <c r="P23" s="166"/>
      <c r="Q23" s="166"/>
      <c r="R23" s="234"/>
      <c r="S23" s="137"/>
    </row>
    <row r="24" spans="1:19" s="160" customFormat="1" ht="13.5" customHeight="1" x14ac:dyDescent="0.2">
      <c r="A24" s="158"/>
      <c r="B24" s="159"/>
      <c r="C24" s="607"/>
      <c r="D24" s="488"/>
      <c r="E24" s="166"/>
      <c r="F24" s="166"/>
      <c r="G24" s="166"/>
      <c r="H24" s="166"/>
      <c r="I24" s="166"/>
      <c r="J24" s="166"/>
      <c r="K24" s="166"/>
      <c r="L24" s="166"/>
      <c r="M24" s="166"/>
      <c r="N24" s="166"/>
      <c r="O24" s="166"/>
      <c r="P24" s="166"/>
      <c r="Q24" s="166"/>
      <c r="R24" s="234"/>
      <c r="S24" s="137"/>
    </row>
    <row r="25" spans="1:19" s="160" customFormat="1" ht="13.5" customHeight="1" x14ac:dyDescent="0.2">
      <c r="A25" s="158"/>
      <c r="B25" s="159"/>
      <c r="C25" s="607"/>
      <c r="D25" s="488"/>
      <c r="E25" s="166"/>
      <c r="F25" s="166"/>
      <c r="G25" s="166"/>
      <c r="H25" s="166"/>
      <c r="I25" s="166"/>
      <c r="J25" s="166"/>
      <c r="K25" s="166"/>
      <c r="L25" s="166"/>
      <c r="M25" s="166"/>
      <c r="N25" s="166"/>
      <c r="O25" s="166"/>
      <c r="P25" s="166"/>
      <c r="Q25" s="166"/>
      <c r="R25" s="234"/>
      <c r="S25" s="137"/>
    </row>
    <row r="26" spans="1:19" s="167" customFormat="1" ht="13.5" customHeight="1" x14ac:dyDescent="0.2">
      <c r="A26" s="168"/>
      <c r="B26" s="169"/>
      <c r="C26" s="489"/>
      <c r="D26" s="236"/>
      <c r="E26" s="170"/>
      <c r="F26" s="170"/>
      <c r="G26" s="170"/>
      <c r="H26" s="170"/>
      <c r="I26" s="170"/>
      <c r="J26" s="170"/>
      <c r="K26" s="170"/>
      <c r="L26" s="170"/>
      <c r="M26" s="170"/>
      <c r="N26" s="170"/>
      <c r="O26" s="170"/>
      <c r="P26" s="170"/>
      <c r="Q26" s="170"/>
      <c r="R26" s="237"/>
      <c r="S26" s="161"/>
    </row>
    <row r="27" spans="1:19" ht="13.5" customHeight="1" x14ac:dyDescent="0.2">
      <c r="A27" s="135"/>
      <c r="B27" s="137"/>
      <c r="C27" s="607"/>
      <c r="D27" s="138"/>
      <c r="E27" s="166"/>
      <c r="F27" s="166"/>
      <c r="G27" s="166"/>
      <c r="H27" s="166"/>
      <c r="I27" s="166"/>
      <c r="J27" s="166"/>
      <c r="K27" s="166"/>
      <c r="L27" s="166"/>
      <c r="M27" s="166"/>
      <c r="N27" s="166"/>
      <c r="O27" s="166"/>
      <c r="P27" s="166"/>
      <c r="Q27" s="166"/>
      <c r="R27" s="234"/>
      <c r="S27" s="137"/>
    </row>
    <row r="28" spans="1:19" s="160" customFormat="1" ht="13.5" customHeight="1" x14ac:dyDescent="0.2">
      <c r="A28" s="158"/>
      <c r="B28" s="159"/>
      <c r="C28" s="607"/>
      <c r="D28" s="138"/>
      <c r="E28" s="166"/>
      <c r="F28" s="166"/>
      <c r="G28" s="166"/>
      <c r="H28" s="166"/>
      <c r="I28" s="166"/>
      <c r="J28" s="166"/>
      <c r="K28" s="166"/>
      <c r="L28" s="166"/>
      <c r="M28" s="166"/>
      <c r="N28" s="166"/>
      <c r="O28" s="166"/>
      <c r="P28" s="166"/>
      <c r="Q28" s="166"/>
      <c r="R28" s="234"/>
      <c r="S28" s="137"/>
    </row>
    <row r="29" spans="1:19" s="160" customFormat="1" ht="13.5" customHeight="1" x14ac:dyDescent="0.2">
      <c r="A29" s="158"/>
      <c r="B29" s="159"/>
      <c r="C29" s="607"/>
      <c r="D29" s="238"/>
      <c r="E29" s="166"/>
      <c r="F29" s="166"/>
      <c r="G29" s="166"/>
      <c r="H29" s="166"/>
      <c r="I29" s="166"/>
      <c r="J29" s="166"/>
      <c r="K29" s="166"/>
      <c r="L29" s="166"/>
      <c r="M29" s="166"/>
      <c r="N29" s="166"/>
      <c r="O29" s="166"/>
      <c r="P29" s="166"/>
      <c r="Q29" s="166"/>
      <c r="R29" s="234"/>
      <c r="S29" s="137"/>
    </row>
    <row r="30" spans="1:19" s="160" customFormat="1" ht="13.5" customHeight="1" x14ac:dyDescent="0.2">
      <c r="A30" s="158"/>
      <c r="B30" s="159"/>
      <c r="C30" s="607"/>
      <c r="D30" s="733"/>
      <c r="E30" s="734"/>
      <c r="F30" s="734"/>
      <c r="G30" s="734"/>
      <c r="H30" s="734"/>
      <c r="I30" s="734"/>
      <c r="J30" s="734"/>
      <c r="K30" s="734"/>
      <c r="L30" s="734"/>
      <c r="M30" s="734"/>
      <c r="N30" s="734"/>
      <c r="O30" s="734"/>
      <c r="P30" s="734"/>
      <c r="Q30" s="734"/>
      <c r="R30" s="234"/>
      <c r="S30" s="137"/>
    </row>
    <row r="31" spans="1:19" s="167" customFormat="1" ht="13.5" customHeight="1" x14ac:dyDescent="0.2">
      <c r="A31" s="168"/>
      <c r="B31" s="169"/>
      <c r="C31" s="489"/>
      <c r="D31" s="735"/>
      <c r="E31" s="735"/>
      <c r="F31" s="735"/>
      <c r="G31" s="735"/>
      <c r="H31" s="735"/>
      <c r="I31" s="735"/>
      <c r="J31" s="735"/>
      <c r="K31" s="735"/>
      <c r="L31" s="735"/>
      <c r="M31" s="735"/>
      <c r="N31" s="735"/>
      <c r="O31" s="735"/>
      <c r="P31" s="735"/>
      <c r="Q31" s="735"/>
      <c r="R31" s="237"/>
      <c r="S31" s="161"/>
    </row>
    <row r="32" spans="1:19" ht="35.25" customHeight="1" x14ac:dyDescent="0.2">
      <c r="A32" s="135"/>
      <c r="B32" s="137"/>
      <c r="C32" s="607"/>
      <c r="D32" s="736"/>
      <c r="E32" s="734"/>
      <c r="F32" s="734"/>
      <c r="G32" s="734"/>
      <c r="H32" s="734"/>
      <c r="I32" s="734"/>
      <c r="J32" s="734"/>
      <c r="K32" s="734"/>
      <c r="L32" s="734"/>
      <c r="M32" s="734"/>
      <c r="N32" s="734"/>
      <c r="O32" s="734"/>
      <c r="P32" s="734"/>
      <c r="Q32" s="734"/>
      <c r="R32" s="234"/>
      <c r="S32" s="137"/>
    </row>
    <row r="33" spans="1:19" ht="13.5" customHeight="1" x14ac:dyDescent="0.2">
      <c r="A33" s="135"/>
      <c r="B33" s="137"/>
      <c r="C33" s="948" t="s">
        <v>180</v>
      </c>
      <c r="D33" s="949"/>
      <c r="E33" s="949"/>
      <c r="F33" s="949"/>
      <c r="G33" s="949"/>
      <c r="H33" s="949"/>
      <c r="I33" s="949"/>
      <c r="J33" s="949"/>
      <c r="K33" s="949"/>
      <c r="L33" s="949"/>
      <c r="M33" s="949"/>
      <c r="N33" s="949"/>
      <c r="O33" s="949"/>
      <c r="P33" s="949"/>
      <c r="Q33" s="950"/>
      <c r="R33" s="234"/>
      <c r="S33" s="164"/>
    </row>
    <row r="34" spans="1:19" s="160" customFormat="1" ht="3.75" customHeight="1" x14ac:dyDescent="0.2">
      <c r="A34" s="158"/>
      <c r="B34" s="159"/>
      <c r="C34" s="607"/>
      <c r="D34" s="238"/>
      <c r="E34" s="166"/>
      <c r="F34" s="166"/>
      <c r="G34" s="166"/>
      <c r="H34" s="166"/>
      <c r="I34" s="166"/>
      <c r="J34" s="166"/>
      <c r="K34" s="166"/>
      <c r="L34" s="166"/>
      <c r="M34" s="166"/>
      <c r="N34" s="166"/>
      <c r="O34" s="166"/>
      <c r="P34" s="166"/>
      <c r="Q34" s="166"/>
      <c r="R34" s="234"/>
      <c r="S34" s="137"/>
    </row>
    <row r="35" spans="1:19" ht="12.75" customHeight="1" x14ac:dyDescent="0.2">
      <c r="A35" s="135"/>
      <c r="B35" s="137"/>
      <c r="C35" s="1532"/>
      <c r="D35" s="1532"/>
      <c r="E35" s="934">
        <v>2002</v>
      </c>
      <c r="F35" s="934">
        <v>2003</v>
      </c>
      <c r="G35" s="934">
        <v>2004</v>
      </c>
      <c r="H35" s="936" t="s">
        <v>636</v>
      </c>
      <c r="I35" s="934" t="s">
        <v>637</v>
      </c>
      <c r="J35" s="934" t="s">
        <v>638</v>
      </c>
      <c r="K35" s="934" t="s">
        <v>639</v>
      </c>
      <c r="L35" s="927" t="s">
        <v>640</v>
      </c>
      <c r="M35" s="930" t="s">
        <v>641</v>
      </c>
      <c r="N35" s="944" t="s">
        <v>642</v>
      </c>
      <c r="O35" s="944">
        <v>2013</v>
      </c>
      <c r="P35" s="944">
        <v>2014</v>
      </c>
      <c r="Q35" s="944">
        <v>2015</v>
      </c>
      <c r="R35" s="234"/>
      <c r="S35" s="137"/>
    </row>
    <row r="36" spans="1:19" ht="3.75" customHeight="1" x14ac:dyDescent="0.2">
      <c r="A36" s="135"/>
      <c r="B36" s="137"/>
      <c r="C36" s="901"/>
      <c r="D36" s="901"/>
      <c r="E36" s="886"/>
      <c r="F36" s="886"/>
      <c r="G36" s="922"/>
      <c r="H36" s="937"/>
      <c r="I36" s="1002"/>
      <c r="J36" s="1002"/>
      <c r="K36" s="1002"/>
      <c r="L36" s="922"/>
      <c r="M36" s="922"/>
      <c r="N36" s="945"/>
      <c r="O36" s="945"/>
      <c r="P36" s="945"/>
      <c r="Q36" s="945"/>
      <c r="R36" s="234"/>
      <c r="S36" s="137"/>
    </row>
    <row r="37" spans="1:19" ht="13.5" customHeight="1" x14ac:dyDescent="0.2">
      <c r="A37" s="135"/>
      <c r="B37" s="137"/>
      <c r="C37" s="1535" t="s">
        <v>394</v>
      </c>
      <c r="D37" s="1536"/>
      <c r="E37" s="886"/>
      <c r="F37" s="886"/>
      <c r="G37" s="922"/>
      <c r="H37" s="937"/>
      <c r="I37" s="1002"/>
      <c r="J37" s="1002"/>
      <c r="K37" s="1002"/>
      <c r="L37" s="922"/>
      <c r="M37" s="922"/>
      <c r="N37" s="945"/>
      <c r="O37" s="945"/>
      <c r="P37" s="945"/>
      <c r="Q37" s="945"/>
      <c r="R37" s="234"/>
      <c r="S37" s="137"/>
    </row>
    <row r="38" spans="1:19" s="171" customFormat="1" ht="13.5" customHeight="1" x14ac:dyDescent="0.2">
      <c r="A38" s="163"/>
      <c r="B38" s="172"/>
      <c r="D38" s="947" t="s">
        <v>68</v>
      </c>
      <c r="E38" s="946" t="s">
        <v>395</v>
      </c>
      <c r="F38" s="946" t="s">
        <v>395</v>
      </c>
      <c r="G38" s="946" t="s">
        <v>395</v>
      </c>
      <c r="H38" s="902">
        <v>49</v>
      </c>
      <c r="I38" s="919">
        <v>28</v>
      </c>
      <c r="J38" s="919">
        <v>54</v>
      </c>
      <c r="K38" s="919">
        <v>423</v>
      </c>
      <c r="L38" s="928">
        <v>324</v>
      </c>
      <c r="M38" s="931">
        <v>266</v>
      </c>
      <c r="N38" s="923">
        <v>550</v>
      </c>
      <c r="O38" s="923">
        <v>547</v>
      </c>
      <c r="P38" s="923">
        <v>344</v>
      </c>
      <c r="Q38" s="923">
        <v>254</v>
      </c>
      <c r="R38" s="234"/>
      <c r="S38" s="137"/>
    </row>
    <row r="39" spans="1:19" s="160" customFormat="1" ht="18.75" customHeight="1" x14ac:dyDescent="0.2">
      <c r="A39" s="158"/>
      <c r="B39" s="159"/>
      <c r="C39" s="607"/>
      <c r="D39" s="235"/>
      <c r="E39" s="887"/>
      <c r="F39" s="887"/>
      <c r="G39" s="932"/>
      <c r="H39" s="165"/>
      <c r="I39" s="921"/>
      <c r="J39" s="921"/>
      <c r="K39" s="921"/>
      <c r="L39" s="924"/>
      <c r="M39" s="932"/>
      <c r="N39" s="926"/>
      <c r="O39" s="926"/>
      <c r="P39" s="926"/>
      <c r="Q39" s="926"/>
      <c r="R39" s="234"/>
      <c r="S39" s="137"/>
    </row>
    <row r="40" spans="1:19" s="160" customFormat="1" ht="13.5" customHeight="1" x14ac:dyDescent="0.2">
      <c r="A40" s="158"/>
      <c r="B40" s="159"/>
      <c r="C40" s="1535" t="s">
        <v>146</v>
      </c>
      <c r="D40" s="1536"/>
      <c r="E40" s="887"/>
      <c r="F40" s="887"/>
      <c r="G40" s="932"/>
      <c r="H40" s="165"/>
      <c r="I40" s="921"/>
      <c r="J40" s="921"/>
      <c r="K40" s="921"/>
      <c r="L40" s="924"/>
      <c r="M40" s="932"/>
      <c r="N40" s="926"/>
      <c r="O40" s="926"/>
      <c r="P40" s="926"/>
      <c r="Q40" s="926"/>
      <c r="R40" s="234"/>
      <c r="S40" s="137"/>
    </row>
    <row r="41" spans="1:19" s="167" customFormat="1" ht="13.5" customHeight="1" x14ac:dyDescent="0.2">
      <c r="A41" s="168"/>
      <c r="B41" s="169"/>
      <c r="D41" s="947" t="s">
        <v>68</v>
      </c>
      <c r="E41" s="946" t="s">
        <v>395</v>
      </c>
      <c r="F41" s="946" t="s">
        <v>395</v>
      </c>
      <c r="G41" s="946" t="s">
        <v>395</v>
      </c>
      <c r="H41" s="903">
        <v>664</v>
      </c>
      <c r="I41" s="920">
        <v>891</v>
      </c>
      <c r="J41" s="920">
        <v>1422</v>
      </c>
      <c r="K41" s="920">
        <v>19278</v>
      </c>
      <c r="L41" s="929">
        <v>6145</v>
      </c>
      <c r="M41" s="933">
        <v>3601</v>
      </c>
      <c r="N41" s="925">
        <v>8703</v>
      </c>
      <c r="O41" s="925">
        <v>7434</v>
      </c>
      <c r="P41" s="925">
        <v>4460</v>
      </c>
      <c r="Q41" s="925">
        <v>3872</v>
      </c>
      <c r="R41" s="237"/>
      <c r="S41" s="161"/>
    </row>
    <row r="42" spans="1:19" s="141" customFormat="1" ht="26.25" customHeight="1" x14ac:dyDescent="0.2">
      <c r="A42" s="139"/>
      <c r="B42" s="140"/>
      <c r="C42" s="964"/>
      <c r="D42" s="965" t="s">
        <v>634</v>
      </c>
      <c r="E42" s="968" t="s">
        <v>395</v>
      </c>
      <c r="F42" s="968" t="s">
        <v>395</v>
      </c>
      <c r="G42" s="968" t="s">
        <v>395</v>
      </c>
      <c r="H42" s="970">
        <v>101</v>
      </c>
      <c r="I42" s="969">
        <v>116</v>
      </c>
      <c r="J42" s="969">
        <v>122</v>
      </c>
      <c r="K42" s="969">
        <v>9492</v>
      </c>
      <c r="L42" s="971">
        <v>3334</v>
      </c>
      <c r="M42" s="972">
        <v>2266</v>
      </c>
      <c r="N42" s="973">
        <v>4718</v>
      </c>
      <c r="O42" s="973">
        <v>3439</v>
      </c>
      <c r="P42" s="973">
        <v>2281</v>
      </c>
      <c r="Q42" s="973">
        <v>2413</v>
      </c>
      <c r="R42" s="961"/>
      <c r="S42" s="140"/>
    </row>
    <row r="43" spans="1:19" s="160" customFormat="1" ht="18.75" customHeight="1" x14ac:dyDescent="0.2">
      <c r="A43" s="158"/>
      <c r="B43" s="159"/>
      <c r="C43" s="607" t="s">
        <v>237</v>
      </c>
      <c r="D43" s="967" t="s">
        <v>635</v>
      </c>
      <c r="E43" s="946" t="s">
        <v>395</v>
      </c>
      <c r="F43" s="946" t="s">
        <v>395</v>
      </c>
      <c r="G43" s="946" t="s">
        <v>395</v>
      </c>
      <c r="H43" s="952">
        <v>563</v>
      </c>
      <c r="I43" s="951">
        <v>775</v>
      </c>
      <c r="J43" s="951">
        <v>1300</v>
      </c>
      <c r="K43" s="951">
        <v>9786</v>
      </c>
      <c r="L43" s="953">
        <v>2811</v>
      </c>
      <c r="M43" s="954">
        <v>1335</v>
      </c>
      <c r="N43" s="955">
        <v>3985</v>
      </c>
      <c r="O43" s="955">
        <v>3995</v>
      </c>
      <c r="P43" s="955">
        <v>2179</v>
      </c>
      <c r="Q43" s="955">
        <v>1459</v>
      </c>
      <c r="R43" s="234"/>
      <c r="S43" s="137"/>
    </row>
    <row r="44" spans="1:19" s="160" customFormat="1" ht="13.5" customHeight="1" x14ac:dyDescent="0.2">
      <c r="A44" s="158"/>
      <c r="B44" s="159"/>
      <c r="C44" s="607"/>
      <c r="D44" s="238"/>
      <c r="E44" s="166"/>
      <c r="F44" s="166"/>
      <c r="G44" s="166"/>
      <c r="H44" s="166"/>
      <c r="I44" s="166"/>
      <c r="J44" s="166"/>
      <c r="K44" s="166"/>
      <c r="L44" s="166"/>
      <c r="M44" s="166"/>
      <c r="N44" s="166"/>
      <c r="O44" s="166"/>
      <c r="P44" s="166"/>
      <c r="Q44" s="166"/>
      <c r="R44" s="234"/>
      <c r="S44" s="137"/>
    </row>
    <row r="45" spans="1:19" s="904" customFormat="1" ht="13.5" customHeight="1" x14ac:dyDescent="0.2">
      <c r="A45" s="906"/>
      <c r="B45" s="906"/>
      <c r="C45" s="907"/>
      <c r="D45" s="733"/>
      <c r="E45" s="734"/>
      <c r="F45" s="734"/>
      <c r="G45" s="734"/>
      <c r="H45" s="734"/>
      <c r="I45" s="734"/>
      <c r="J45" s="734"/>
      <c r="K45" s="734"/>
      <c r="L45" s="734"/>
      <c r="M45" s="734"/>
      <c r="N45" s="734"/>
      <c r="O45" s="734"/>
      <c r="P45" s="734"/>
      <c r="Q45" s="734"/>
      <c r="R45" s="234"/>
      <c r="S45" s="137"/>
    </row>
    <row r="46" spans="1:19" s="905" customFormat="1" ht="13.5" customHeight="1" x14ac:dyDescent="0.2">
      <c r="A46" s="735"/>
      <c r="B46" s="735"/>
      <c r="C46" s="909"/>
      <c r="D46" s="735"/>
      <c r="E46" s="910"/>
      <c r="F46" s="910"/>
      <c r="G46" s="910"/>
      <c r="H46" s="910"/>
      <c r="I46" s="910"/>
      <c r="J46" s="910"/>
      <c r="K46" s="910"/>
      <c r="L46" s="910"/>
      <c r="M46" s="910"/>
      <c r="N46" s="910"/>
      <c r="O46" s="910"/>
      <c r="P46" s="910"/>
      <c r="Q46" s="910"/>
      <c r="R46" s="234"/>
      <c r="S46" s="137"/>
    </row>
    <row r="47" spans="1:19" s="611" customFormat="1" ht="13.5" customHeight="1" x14ac:dyDescent="0.2">
      <c r="A47" s="908"/>
      <c r="B47" s="908"/>
      <c r="C47" s="907"/>
      <c r="D47" s="736"/>
      <c r="E47" s="734"/>
      <c r="F47" s="734"/>
      <c r="G47" s="734"/>
      <c r="H47" s="734"/>
      <c r="I47" s="734"/>
      <c r="J47" s="734"/>
      <c r="K47" s="734"/>
      <c r="L47" s="734"/>
      <c r="M47" s="734"/>
      <c r="N47" s="734"/>
      <c r="O47" s="734"/>
      <c r="P47" s="734"/>
      <c r="Q47" s="734"/>
      <c r="R47" s="234"/>
      <c r="S47" s="137"/>
    </row>
    <row r="48" spans="1:19" s="904" customFormat="1" ht="13.5" customHeight="1" x14ac:dyDescent="0.2">
      <c r="A48" s="906"/>
      <c r="B48" s="906"/>
      <c r="C48" s="907"/>
      <c r="D48" s="736"/>
      <c r="E48" s="734"/>
      <c r="F48" s="734"/>
      <c r="G48" s="734"/>
      <c r="H48" s="734"/>
      <c r="I48" s="734"/>
      <c r="J48" s="734"/>
      <c r="K48" s="734"/>
      <c r="L48" s="734"/>
      <c r="M48" s="734"/>
      <c r="N48" s="734"/>
      <c r="O48" s="734"/>
      <c r="P48" s="734"/>
      <c r="Q48" s="734"/>
      <c r="R48" s="234"/>
      <c r="S48" s="137"/>
    </row>
    <row r="49" spans="1:19" s="904" customFormat="1" ht="13.5" customHeight="1" x14ac:dyDescent="0.2">
      <c r="A49" s="906"/>
      <c r="B49" s="906"/>
      <c r="C49" s="907"/>
      <c r="D49" s="733"/>
      <c r="E49" s="734"/>
      <c r="F49" s="734"/>
      <c r="G49" s="734"/>
      <c r="H49" s="734"/>
      <c r="I49" s="734"/>
      <c r="J49" s="734"/>
      <c r="K49" s="734"/>
      <c r="L49" s="734"/>
      <c r="M49" s="734"/>
      <c r="N49" s="734"/>
      <c r="O49" s="734"/>
      <c r="P49" s="734"/>
      <c r="Q49" s="734"/>
      <c r="R49" s="234"/>
      <c r="S49" s="137"/>
    </row>
    <row r="50" spans="1:19" s="904" customFormat="1" ht="13.5" customHeight="1" x14ac:dyDescent="0.2">
      <c r="A50" s="906"/>
      <c r="B50" s="906"/>
      <c r="C50" s="907"/>
      <c r="D50" s="733"/>
      <c r="E50" s="734"/>
      <c r="F50" s="734"/>
      <c r="G50" s="734"/>
      <c r="H50" s="734"/>
      <c r="I50" s="734"/>
      <c r="J50" s="734"/>
      <c r="K50" s="734"/>
      <c r="L50" s="734"/>
      <c r="M50" s="734"/>
      <c r="N50" s="734"/>
      <c r="O50" s="734"/>
      <c r="P50" s="734"/>
      <c r="Q50" s="734"/>
      <c r="R50" s="234"/>
      <c r="S50" s="137"/>
    </row>
    <row r="51" spans="1:19" s="611" customFormat="1" ht="13.5" customHeight="1" x14ac:dyDescent="0.2">
      <c r="A51" s="908"/>
      <c r="B51" s="908"/>
      <c r="C51" s="911"/>
      <c r="D51" s="1534"/>
      <c r="E51" s="1534"/>
      <c r="F51" s="1534"/>
      <c r="G51" s="1534"/>
      <c r="H51" s="912"/>
      <c r="I51" s="912"/>
      <c r="J51" s="912"/>
      <c r="K51" s="912"/>
      <c r="L51" s="912"/>
      <c r="M51" s="912"/>
      <c r="N51" s="912"/>
      <c r="O51" s="912"/>
      <c r="P51" s="912"/>
      <c r="Q51" s="912"/>
      <c r="R51" s="234"/>
      <c r="S51" s="137"/>
    </row>
    <row r="52" spans="1:19" s="611" customFormat="1" ht="13.5" customHeight="1" x14ac:dyDescent="0.2">
      <c r="A52" s="908"/>
      <c r="B52" s="908"/>
      <c r="C52" s="908"/>
      <c r="D52" s="908"/>
      <c r="E52" s="908"/>
      <c r="F52" s="908"/>
      <c r="G52" s="908"/>
      <c r="H52" s="908"/>
      <c r="I52" s="908"/>
      <c r="J52" s="908"/>
      <c r="K52" s="908"/>
      <c r="L52" s="908"/>
      <c r="M52" s="908"/>
      <c r="N52" s="908"/>
      <c r="O52" s="908"/>
      <c r="P52" s="908"/>
      <c r="Q52" s="908"/>
      <c r="R52" s="234"/>
      <c r="S52" s="137"/>
    </row>
    <row r="53" spans="1:19" s="611" customFormat="1" ht="13.5" customHeight="1" x14ac:dyDescent="0.2">
      <c r="A53" s="908"/>
      <c r="B53" s="908"/>
      <c r="C53" s="913"/>
      <c r="D53" s="914"/>
      <c r="E53" s="915"/>
      <c r="F53" s="915"/>
      <c r="G53" s="915"/>
      <c r="H53" s="915"/>
      <c r="I53" s="915"/>
      <c r="J53" s="915"/>
      <c r="K53" s="915"/>
      <c r="L53" s="915"/>
      <c r="M53" s="915"/>
      <c r="N53" s="915"/>
      <c r="O53" s="915"/>
      <c r="P53" s="915"/>
      <c r="Q53" s="915"/>
      <c r="R53" s="234"/>
      <c r="S53" s="137"/>
    </row>
    <row r="54" spans="1:19" s="611" customFormat="1" ht="13.5" customHeight="1" x14ac:dyDescent="0.2">
      <c r="A54" s="908"/>
      <c r="B54" s="908"/>
      <c r="C54" s="1532"/>
      <c r="D54" s="1532"/>
      <c r="E54" s="916"/>
      <c r="F54" s="916"/>
      <c r="G54" s="916"/>
      <c r="H54" s="916"/>
      <c r="I54" s="916"/>
      <c r="J54" s="916"/>
      <c r="K54" s="916"/>
      <c r="L54" s="916"/>
      <c r="M54" s="916"/>
      <c r="N54" s="916"/>
      <c r="O54" s="916"/>
      <c r="P54" s="916"/>
      <c r="Q54" s="916"/>
      <c r="R54" s="234"/>
      <c r="S54" s="137"/>
    </row>
    <row r="55" spans="1:19" s="611" customFormat="1" ht="13.5" customHeight="1" x14ac:dyDescent="0.2">
      <c r="A55" s="908"/>
      <c r="B55" s="908"/>
      <c r="C55" s="1533"/>
      <c r="D55" s="1533"/>
      <c r="E55" s="917"/>
      <c r="F55" s="917"/>
      <c r="G55" s="917"/>
      <c r="H55" s="917"/>
      <c r="I55" s="917"/>
      <c r="J55" s="917"/>
      <c r="K55" s="917"/>
      <c r="L55" s="917"/>
      <c r="M55" s="917"/>
      <c r="N55" s="917"/>
      <c r="O55" s="917"/>
      <c r="P55" s="917"/>
      <c r="Q55" s="917"/>
      <c r="R55" s="234"/>
      <c r="S55" s="137"/>
    </row>
    <row r="56" spans="1:19" s="611" customFormat="1" ht="13.5" customHeight="1" x14ac:dyDescent="0.2">
      <c r="A56" s="908"/>
      <c r="B56" s="908"/>
      <c r="C56" s="909"/>
      <c r="D56" s="918"/>
      <c r="E56" s="917"/>
      <c r="F56" s="917"/>
      <c r="G56" s="917"/>
      <c r="H56" s="917"/>
      <c r="I56" s="917"/>
      <c r="J56" s="917"/>
      <c r="K56" s="917"/>
      <c r="L56" s="917"/>
      <c r="M56" s="917"/>
      <c r="N56" s="917"/>
      <c r="O56" s="917"/>
      <c r="P56" s="917"/>
      <c r="Q56" s="917"/>
      <c r="R56" s="234"/>
      <c r="S56" s="137"/>
    </row>
    <row r="57" spans="1:19" s="611" customFormat="1" ht="13.5" customHeight="1" x14ac:dyDescent="0.2">
      <c r="A57" s="908"/>
      <c r="B57" s="908"/>
      <c r="C57" s="907"/>
      <c r="D57" s="736"/>
      <c r="E57" s="917"/>
      <c r="F57" s="917"/>
      <c r="G57" s="917"/>
      <c r="H57" s="917"/>
      <c r="I57" s="917"/>
      <c r="J57" s="917"/>
      <c r="K57" s="917"/>
      <c r="L57" s="917"/>
      <c r="M57" s="917"/>
      <c r="N57" s="917"/>
      <c r="O57" s="917"/>
      <c r="P57" s="917"/>
      <c r="Q57" s="917"/>
      <c r="R57" s="234"/>
      <c r="S57" s="137"/>
    </row>
    <row r="58" spans="1:19" s="962" customFormat="1" ht="13.5" customHeight="1" x14ac:dyDescent="0.2">
      <c r="A58" s="960"/>
      <c r="B58" s="960"/>
      <c r="C58" s="1531" t="s">
        <v>643</v>
      </c>
      <c r="D58" s="1531"/>
      <c r="E58" s="1531"/>
      <c r="F58" s="1531"/>
      <c r="G58" s="1531"/>
      <c r="H58" s="1531"/>
      <c r="I58" s="1531"/>
      <c r="J58" s="1531"/>
      <c r="K58" s="1531"/>
      <c r="L58" s="1531"/>
      <c r="M58" s="1531"/>
      <c r="N58" s="1531"/>
      <c r="O58" s="1531"/>
      <c r="P58" s="1531"/>
      <c r="Q58" s="1531"/>
      <c r="R58" s="961"/>
      <c r="S58" s="140"/>
    </row>
    <row r="59" spans="1:19" s="141" customFormat="1" ht="13.5" customHeight="1" x14ac:dyDescent="0.2">
      <c r="A59" s="960"/>
      <c r="B59" s="960"/>
      <c r="C59" s="1531"/>
      <c r="D59" s="1531"/>
      <c r="E59" s="1531"/>
      <c r="F59" s="1531"/>
      <c r="G59" s="1531"/>
      <c r="H59" s="1531"/>
      <c r="I59" s="1531"/>
      <c r="J59" s="1531"/>
      <c r="K59" s="1531"/>
      <c r="L59" s="1531"/>
      <c r="M59" s="1531"/>
      <c r="N59" s="1531"/>
      <c r="O59" s="1531"/>
      <c r="P59" s="1531"/>
      <c r="Q59" s="1531"/>
      <c r="R59" s="961"/>
      <c r="S59" s="140"/>
    </row>
    <row r="60" spans="1:19" s="416" customFormat="1" ht="13.5" customHeight="1" x14ac:dyDescent="0.2">
      <c r="A60" s="908"/>
      <c r="B60" s="908"/>
      <c r="C60" s="484" t="s">
        <v>443</v>
      </c>
      <c r="D60" s="440"/>
      <c r="E60" s="938"/>
      <c r="F60" s="938"/>
      <c r="G60" s="938"/>
      <c r="H60" s="938"/>
      <c r="I60" s="939" t="s">
        <v>135</v>
      </c>
      <c r="J60" s="940"/>
      <c r="K60" s="940"/>
      <c r="L60" s="940"/>
      <c r="M60" s="516"/>
      <c r="N60" s="587"/>
      <c r="O60" s="587"/>
      <c r="P60" s="587"/>
      <c r="Q60" s="587"/>
      <c r="R60" s="234"/>
    </row>
    <row r="61" spans="1:19" ht="13.5" customHeight="1" x14ac:dyDescent="0.2">
      <c r="A61" s="135"/>
      <c r="B61" s="137"/>
      <c r="C61" s="463"/>
      <c r="D61" s="137"/>
      <c r="E61" s="174"/>
      <c r="F61" s="1472">
        <v>42522</v>
      </c>
      <c r="G61" s="1472"/>
      <c r="H61" s="1472"/>
      <c r="I61" s="1472"/>
      <c r="J61" s="1472"/>
      <c r="K61" s="1472"/>
      <c r="L61" s="1472"/>
      <c r="M61" s="1472"/>
      <c r="N61" s="1472"/>
      <c r="O61" s="1472"/>
      <c r="P61" s="1472"/>
      <c r="Q61" s="1472"/>
      <c r="R61" s="406">
        <v>9</v>
      </c>
      <c r="S61" s="137"/>
    </row>
    <row r="62" spans="1:19" ht="15" customHeight="1" x14ac:dyDescent="0.2">
      <c r="B62" s="463"/>
    </row>
  </sheetData>
  <dataConsolidate/>
  <mergeCells count="16">
    <mergeCell ref="C6:Q6"/>
    <mergeCell ref="C11:D11"/>
    <mergeCell ref="C14:D14"/>
    <mergeCell ref="B1:D1"/>
    <mergeCell ref="C35:D35"/>
    <mergeCell ref="E8:L8"/>
    <mergeCell ref="M8:Q8"/>
    <mergeCell ref="C59:Q59"/>
    <mergeCell ref="F61:Q61"/>
    <mergeCell ref="C54:D54"/>
    <mergeCell ref="C55:D55"/>
    <mergeCell ref="C9:D9"/>
    <mergeCell ref="D51:G51"/>
    <mergeCell ref="C37:D37"/>
    <mergeCell ref="C40:D40"/>
    <mergeCell ref="C58:Q58"/>
  </mergeCells>
  <conditionalFormatting sqref="E9:Q11 E8 E35:G35 H35:Q37">
    <cfRule type="cellIs" dxfId="16"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43" t="s">
        <v>324</v>
      </c>
      <c r="E1" s="1543"/>
      <c r="F1" s="1543"/>
      <c r="G1" s="1543"/>
      <c r="H1" s="1543"/>
      <c r="I1" s="1543"/>
      <c r="J1" s="1543"/>
      <c r="K1" s="1543"/>
      <c r="L1" s="1543"/>
      <c r="M1" s="1543"/>
      <c r="N1" s="1543"/>
      <c r="O1" s="1543"/>
      <c r="P1" s="1543"/>
      <c r="Q1" s="1543"/>
      <c r="R1" s="1543"/>
      <c r="S1" s="2"/>
    </row>
    <row r="2" spans="1:19" ht="6" customHeight="1" x14ac:dyDescent="0.2">
      <c r="A2" s="2"/>
      <c r="B2" s="1544"/>
      <c r="C2" s="1545"/>
      <c r="D2" s="1546"/>
      <c r="E2" s="4"/>
      <c r="F2" s="4"/>
      <c r="G2" s="4"/>
      <c r="H2" s="4"/>
      <c r="I2" s="4"/>
      <c r="J2" s="4"/>
      <c r="K2" s="4"/>
      <c r="L2" s="4"/>
      <c r="M2" s="4"/>
      <c r="N2" s="4"/>
      <c r="O2" s="4"/>
      <c r="P2" s="4"/>
      <c r="Q2" s="4"/>
      <c r="R2" s="4"/>
      <c r="S2" s="2"/>
    </row>
    <row r="3" spans="1:19" ht="13.5" customHeight="1" thickBot="1" x14ac:dyDescent="0.25">
      <c r="A3" s="2"/>
      <c r="B3" s="227"/>
      <c r="C3" s="4"/>
      <c r="D3" s="4"/>
      <c r="E3" s="729"/>
      <c r="F3" s="729"/>
      <c r="G3" s="729"/>
      <c r="H3" s="729"/>
      <c r="I3" s="548"/>
      <c r="J3" s="729"/>
      <c r="K3" s="729"/>
      <c r="L3" s="729"/>
      <c r="M3" s="729"/>
      <c r="N3" s="729"/>
      <c r="O3" s="729"/>
      <c r="P3" s="729"/>
      <c r="Q3" s="729" t="s">
        <v>73</v>
      </c>
      <c r="R3" s="4"/>
      <c r="S3" s="2"/>
    </row>
    <row r="4" spans="1:19" s="7" customFormat="1" ht="13.5" customHeight="1" thickBot="1" x14ac:dyDescent="0.25">
      <c r="A4" s="6"/>
      <c r="B4" s="226"/>
      <c r="C4" s="402" t="s">
        <v>215</v>
      </c>
      <c r="D4" s="549"/>
      <c r="E4" s="549"/>
      <c r="F4" s="549"/>
      <c r="G4" s="549"/>
      <c r="H4" s="549"/>
      <c r="I4" s="549"/>
      <c r="J4" s="549"/>
      <c r="K4" s="549"/>
      <c r="L4" s="549"/>
      <c r="M4" s="549"/>
      <c r="N4" s="549"/>
      <c r="O4" s="549"/>
      <c r="P4" s="549"/>
      <c r="Q4" s="550"/>
      <c r="R4" s="4"/>
      <c r="S4" s="6"/>
    </row>
    <row r="5" spans="1:19" ht="4.5" customHeight="1" x14ac:dyDescent="0.2">
      <c r="A5" s="2"/>
      <c r="B5" s="227"/>
      <c r="C5" s="1547" t="s">
        <v>78</v>
      </c>
      <c r="D5" s="1547"/>
      <c r="E5" s="1548"/>
      <c r="F5" s="1548"/>
      <c r="G5" s="1548"/>
      <c r="H5" s="1548"/>
      <c r="I5" s="1548"/>
      <c r="J5" s="1548"/>
      <c r="K5" s="1548"/>
      <c r="L5" s="1548"/>
      <c r="M5" s="1548"/>
      <c r="N5" s="1548"/>
      <c r="O5" s="1377"/>
      <c r="P5" s="1377"/>
      <c r="Q5" s="1377"/>
      <c r="R5" s="4"/>
      <c r="S5" s="2"/>
    </row>
    <row r="6" spans="1:19" ht="12" customHeight="1" x14ac:dyDescent="0.2">
      <c r="A6" s="2"/>
      <c r="B6" s="227"/>
      <c r="C6" s="1547"/>
      <c r="D6" s="1547"/>
      <c r="E6" s="1549">
        <v>2015</v>
      </c>
      <c r="F6" s="1549"/>
      <c r="G6" s="1549"/>
      <c r="H6" s="1549"/>
      <c r="I6" s="1549"/>
      <c r="J6" s="1549"/>
      <c r="K6" s="1549"/>
      <c r="L6" s="1549"/>
      <c r="M6" s="1549">
        <v>2016</v>
      </c>
      <c r="N6" s="1549"/>
      <c r="O6" s="1549"/>
      <c r="P6" s="1549"/>
      <c r="Q6" s="1549"/>
      <c r="R6" s="4"/>
      <c r="S6" s="2"/>
    </row>
    <row r="7" spans="1:19" x14ac:dyDescent="0.2">
      <c r="A7" s="2"/>
      <c r="B7" s="227"/>
      <c r="C7" s="1380"/>
      <c r="D7" s="1380"/>
      <c r="E7" s="730" t="s">
        <v>101</v>
      </c>
      <c r="F7" s="730" t="s">
        <v>100</v>
      </c>
      <c r="G7" s="730" t="s">
        <v>99</v>
      </c>
      <c r="H7" s="730" t="s">
        <v>98</v>
      </c>
      <c r="I7" s="730" t="s">
        <v>97</v>
      </c>
      <c r="J7" s="730" t="s">
        <v>96</v>
      </c>
      <c r="K7" s="730" t="s">
        <v>95</v>
      </c>
      <c r="L7" s="730" t="s">
        <v>94</v>
      </c>
      <c r="M7" s="730" t="s">
        <v>93</v>
      </c>
      <c r="N7" s="730" t="s">
        <v>104</v>
      </c>
      <c r="O7" s="730" t="s">
        <v>103</v>
      </c>
      <c r="P7" s="730" t="s">
        <v>102</v>
      </c>
      <c r="Q7" s="730" t="s">
        <v>101</v>
      </c>
      <c r="R7" s="1377"/>
      <c r="S7" s="2"/>
    </row>
    <row r="8" spans="1:19" s="537" customFormat="1" ht="15" customHeight="1" x14ac:dyDescent="0.2">
      <c r="A8" s="95"/>
      <c r="B8" s="228"/>
      <c r="C8" s="1550" t="s">
        <v>68</v>
      </c>
      <c r="D8" s="1550"/>
      <c r="E8" s="551">
        <v>48152</v>
      </c>
      <c r="F8" s="552">
        <v>53650</v>
      </c>
      <c r="G8" s="552">
        <v>56697</v>
      </c>
      <c r="H8" s="552">
        <v>52955</v>
      </c>
      <c r="I8" s="552">
        <v>74412</v>
      </c>
      <c r="J8" s="552">
        <v>70194</v>
      </c>
      <c r="K8" s="552">
        <v>64695</v>
      </c>
      <c r="L8" s="552">
        <v>54033</v>
      </c>
      <c r="M8" s="552">
        <v>64934</v>
      </c>
      <c r="N8" s="552">
        <v>53632</v>
      </c>
      <c r="O8" s="552">
        <v>53464</v>
      </c>
      <c r="P8" s="552">
        <v>50136</v>
      </c>
      <c r="Q8" s="552">
        <v>50006</v>
      </c>
      <c r="R8" s="538"/>
      <c r="S8" s="95"/>
    </row>
    <row r="9" spans="1:19" s="546" customFormat="1" ht="11.25" customHeight="1" x14ac:dyDescent="0.2">
      <c r="A9" s="553"/>
      <c r="B9" s="554"/>
      <c r="C9" s="555"/>
      <c r="D9" s="474" t="s">
        <v>189</v>
      </c>
      <c r="E9" s="152">
        <v>16956</v>
      </c>
      <c r="F9" s="162">
        <v>19315</v>
      </c>
      <c r="G9" s="162">
        <v>20496</v>
      </c>
      <c r="H9" s="162">
        <v>19259</v>
      </c>
      <c r="I9" s="162">
        <v>26907</v>
      </c>
      <c r="J9" s="162">
        <v>23514</v>
      </c>
      <c r="K9" s="162">
        <v>20153</v>
      </c>
      <c r="L9" s="162">
        <v>18155</v>
      </c>
      <c r="M9" s="162">
        <v>22203</v>
      </c>
      <c r="N9" s="162">
        <v>18462</v>
      </c>
      <c r="O9" s="162">
        <v>18033</v>
      </c>
      <c r="P9" s="162">
        <v>17496</v>
      </c>
      <c r="Q9" s="162">
        <v>17589</v>
      </c>
      <c r="R9" s="556"/>
      <c r="S9" s="553"/>
    </row>
    <row r="10" spans="1:19" s="546" customFormat="1" ht="11.25" customHeight="1" x14ac:dyDescent="0.2">
      <c r="A10" s="553"/>
      <c r="B10" s="554"/>
      <c r="C10" s="555"/>
      <c r="D10" s="474" t="s">
        <v>190</v>
      </c>
      <c r="E10" s="152">
        <v>9749</v>
      </c>
      <c r="F10" s="162">
        <v>11007</v>
      </c>
      <c r="G10" s="162">
        <v>11525</v>
      </c>
      <c r="H10" s="162">
        <v>11173</v>
      </c>
      <c r="I10" s="162">
        <v>15403</v>
      </c>
      <c r="J10" s="162">
        <v>14200</v>
      </c>
      <c r="K10" s="162">
        <v>11780</v>
      </c>
      <c r="L10" s="162">
        <v>10892</v>
      </c>
      <c r="M10" s="162">
        <v>12468</v>
      </c>
      <c r="N10" s="162">
        <v>10301</v>
      </c>
      <c r="O10" s="162">
        <v>10413</v>
      </c>
      <c r="P10" s="162">
        <v>9883</v>
      </c>
      <c r="Q10" s="162" t="s">
        <v>395</v>
      </c>
      <c r="R10" s="556"/>
      <c r="S10" s="553"/>
    </row>
    <row r="11" spans="1:19" s="546" customFormat="1" ht="11.25" customHeight="1" x14ac:dyDescent="0.2">
      <c r="A11" s="553"/>
      <c r="B11" s="554"/>
      <c r="C11" s="555"/>
      <c r="D11" s="474" t="s">
        <v>191</v>
      </c>
      <c r="E11" s="152">
        <v>13681</v>
      </c>
      <c r="F11" s="162">
        <v>14606</v>
      </c>
      <c r="G11" s="162">
        <v>15319</v>
      </c>
      <c r="H11" s="162">
        <v>14278</v>
      </c>
      <c r="I11" s="162">
        <v>19180</v>
      </c>
      <c r="J11" s="162">
        <v>17600</v>
      </c>
      <c r="K11" s="162">
        <v>15342</v>
      </c>
      <c r="L11" s="162">
        <v>13297</v>
      </c>
      <c r="M11" s="162">
        <v>17989</v>
      </c>
      <c r="N11" s="162">
        <v>15193</v>
      </c>
      <c r="O11" s="162">
        <v>15595</v>
      </c>
      <c r="P11" s="162">
        <v>13934</v>
      </c>
      <c r="Q11" s="162" t="s">
        <v>395</v>
      </c>
      <c r="R11" s="556"/>
      <c r="S11" s="553"/>
    </row>
    <row r="12" spans="1:19" s="546" customFormat="1" ht="11.25" customHeight="1" x14ac:dyDescent="0.2">
      <c r="A12" s="553"/>
      <c r="B12" s="554"/>
      <c r="C12" s="555"/>
      <c r="D12" s="474" t="s">
        <v>192</v>
      </c>
      <c r="E12" s="152">
        <v>3604</v>
      </c>
      <c r="F12" s="162">
        <v>4177</v>
      </c>
      <c r="G12" s="162">
        <v>4872</v>
      </c>
      <c r="H12" s="162">
        <v>4176</v>
      </c>
      <c r="I12" s="162">
        <v>6098</v>
      </c>
      <c r="J12" s="162">
        <v>6388</v>
      </c>
      <c r="K12" s="162">
        <v>4716</v>
      </c>
      <c r="L12" s="162">
        <v>4637</v>
      </c>
      <c r="M12" s="162">
        <v>5247</v>
      </c>
      <c r="N12" s="162">
        <v>4264</v>
      </c>
      <c r="O12" s="162">
        <v>4603</v>
      </c>
      <c r="P12" s="162">
        <v>3707</v>
      </c>
      <c r="Q12" s="162" t="s">
        <v>395</v>
      </c>
      <c r="R12" s="556"/>
      <c r="S12" s="553"/>
    </row>
    <row r="13" spans="1:19" s="546" customFormat="1" ht="11.25" customHeight="1" x14ac:dyDescent="0.2">
      <c r="A13" s="553"/>
      <c r="B13" s="554"/>
      <c r="C13" s="555"/>
      <c r="D13" s="474" t="s">
        <v>193</v>
      </c>
      <c r="E13" s="152">
        <v>2198</v>
      </c>
      <c r="F13" s="162">
        <v>2204</v>
      </c>
      <c r="G13" s="162">
        <v>2127</v>
      </c>
      <c r="H13" s="162">
        <v>1806</v>
      </c>
      <c r="I13" s="162">
        <v>3520</v>
      </c>
      <c r="J13" s="162">
        <v>5293</v>
      </c>
      <c r="K13" s="162">
        <v>9554</v>
      </c>
      <c r="L13" s="162">
        <v>4819</v>
      </c>
      <c r="M13" s="162">
        <v>4053</v>
      </c>
      <c r="N13" s="162">
        <v>2906</v>
      </c>
      <c r="O13" s="162">
        <v>2481</v>
      </c>
      <c r="P13" s="162">
        <v>2210</v>
      </c>
      <c r="Q13" s="162">
        <v>2040</v>
      </c>
      <c r="R13" s="556"/>
      <c r="S13" s="553"/>
    </row>
    <row r="14" spans="1:19" s="546" customFormat="1" ht="11.25" customHeight="1" x14ac:dyDescent="0.2">
      <c r="A14" s="553"/>
      <c r="B14" s="554"/>
      <c r="C14" s="555"/>
      <c r="D14" s="474" t="s">
        <v>131</v>
      </c>
      <c r="E14" s="152">
        <v>929</v>
      </c>
      <c r="F14" s="162">
        <v>1206</v>
      </c>
      <c r="G14" s="162">
        <v>1032</v>
      </c>
      <c r="H14" s="162">
        <v>1133</v>
      </c>
      <c r="I14" s="162">
        <v>1629</v>
      </c>
      <c r="J14" s="162">
        <v>1654</v>
      </c>
      <c r="K14" s="162">
        <v>1574</v>
      </c>
      <c r="L14" s="162">
        <v>1209</v>
      </c>
      <c r="M14" s="162">
        <v>1483</v>
      </c>
      <c r="N14" s="162">
        <v>1285</v>
      </c>
      <c r="O14" s="162">
        <v>1266</v>
      </c>
      <c r="P14" s="162">
        <v>1920</v>
      </c>
      <c r="Q14" s="162">
        <v>1109</v>
      </c>
      <c r="R14" s="556"/>
      <c r="S14" s="553"/>
    </row>
    <row r="15" spans="1:19" s="546" customFormat="1" ht="11.25" customHeight="1" x14ac:dyDescent="0.2">
      <c r="A15" s="553"/>
      <c r="B15" s="554"/>
      <c r="C15" s="555"/>
      <c r="D15" s="474" t="s">
        <v>132</v>
      </c>
      <c r="E15" s="152">
        <v>1035</v>
      </c>
      <c r="F15" s="162">
        <v>1135</v>
      </c>
      <c r="G15" s="162">
        <v>1326</v>
      </c>
      <c r="H15" s="162">
        <v>1130</v>
      </c>
      <c r="I15" s="162">
        <v>1675</v>
      </c>
      <c r="J15" s="162">
        <v>1545</v>
      </c>
      <c r="K15" s="162">
        <v>1576</v>
      </c>
      <c r="L15" s="162">
        <v>1024</v>
      </c>
      <c r="M15" s="162">
        <v>1491</v>
      </c>
      <c r="N15" s="162">
        <v>1221</v>
      </c>
      <c r="O15" s="162">
        <v>1073</v>
      </c>
      <c r="P15" s="162">
        <v>986</v>
      </c>
      <c r="Q15" s="162">
        <v>1064</v>
      </c>
      <c r="R15" s="556"/>
      <c r="S15" s="553"/>
    </row>
    <row r="16" spans="1:19" s="562" customFormat="1" ht="15" customHeight="1" x14ac:dyDescent="0.2">
      <c r="A16" s="557"/>
      <c r="B16" s="558"/>
      <c r="C16" s="1550" t="s">
        <v>291</v>
      </c>
      <c r="D16" s="1550"/>
      <c r="E16" s="559"/>
      <c r="F16" s="560"/>
      <c r="G16" s="560"/>
      <c r="H16" s="560"/>
      <c r="I16" s="560"/>
      <c r="J16" s="560"/>
      <c r="K16" s="560"/>
      <c r="L16" s="560"/>
      <c r="M16" s="560"/>
      <c r="N16" s="560"/>
      <c r="O16" s="560"/>
      <c r="P16" s="560"/>
      <c r="Q16" s="560"/>
      <c r="R16" s="561"/>
      <c r="S16" s="557"/>
    </row>
    <row r="17" spans="1:19" s="546" customFormat="1" ht="12" customHeight="1" x14ac:dyDescent="0.2">
      <c r="A17" s="553"/>
      <c r="B17" s="554"/>
      <c r="C17" s="555"/>
      <c r="D17" s="97" t="s">
        <v>609</v>
      </c>
      <c r="E17" s="162">
        <v>5781</v>
      </c>
      <c r="F17" s="162">
        <v>5900</v>
      </c>
      <c r="G17" s="162">
        <v>6044</v>
      </c>
      <c r="H17" s="162">
        <v>5728</v>
      </c>
      <c r="I17" s="162">
        <v>8005</v>
      </c>
      <c r="J17" s="162">
        <v>8697</v>
      </c>
      <c r="K17" s="162">
        <v>7335</v>
      </c>
      <c r="L17" s="162">
        <v>5322</v>
      </c>
      <c r="M17" s="162">
        <v>7833</v>
      </c>
      <c r="N17" s="162">
        <v>6661</v>
      </c>
      <c r="O17" s="162">
        <v>6525</v>
      </c>
      <c r="P17" s="162">
        <v>6224</v>
      </c>
      <c r="Q17" s="162" t="s">
        <v>395</v>
      </c>
      <c r="R17" s="556"/>
      <c r="S17" s="553"/>
    </row>
    <row r="18" spans="1:19" s="546" customFormat="1" ht="12" customHeight="1" x14ac:dyDescent="0.2">
      <c r="A18" s="553"/>
      <c r="B18" s="554"/>
      <c r="C18" s="555"/>
      <c r="D18" s="97" t="s">
        <v>610</v>
      </c>
      <c r="E18" s="162">
        <v>4429</v>
      </c>
      <c r="F18" s="162">
        <v>4414</v>
      </c>
      <c r="G18" s="162">
        <v>4416</v>
      </c>
      <c r="H18" s="162">
        <v>4502</v>
      </c>
      <c r="I18" s="162">
        <v>5166</v>
      </c>
      <c r="J18" s="162">
        <v>5628</v>
      </c>
      <c r="K18" s="162">
        <v>5044</v>
      </c>
      <c r="L18" s="162">
        <v>4604</v>
      </c>
      <c r="M18" s="162">
        <v>5377</v>
      </c>
      <c r="N18" s="162">
        <v>4770</v>
      </c>
      <c r="O18" s="162">
        <v>4830</v>
      </c>
      <c r="P18" s="162">
        <v>4502</v>
      </c>
      <c r="Q18" s="162" t="s">
        <v>395</v>
      </c>
      <c r="R18" s="556"/>
      <c r="S18" s="553"/>
    </row>
    <row r="19" spans="1:19" s="546" customFormat="1" ht="12" customHeight="1" x14ac:dyDescent="0.2">
      <c r="A19" s="553"/>
      <c r="B19" s="554"/>
      <c r="C19" s="555"/>
      <c r="D19" s="97" t="s">
        <v>611</v>
      </c>
      <c r="E19" s="162">
        <v>3376</v>
      </c>
      <c r="F19" s="162">
        <v>3493</v>
      </c>
      <c r="G19" s="162">
        <v>3100</v>
      </c>
      <c r="H19" s="162">
        <v>2837</v>
      </c>
      <c r="I19" s="162">
        <v>3822</v>
      </c>
      <c r="J19" s="162">
        <v>4701</v>
      </c>
      <c r="K19" s="162">
        <v>5258</v>
      </c>
      <c r="L19" s="162">
        <v>3381</v>
      </c>
      <c r="M19" s="162">
        <v>4364</v>
      </c>
      <c r="N19" s="162">
        <v>3798</v>
      </c>
      <c r="O19" s="162">
        <v>3532</v>
      </c>
      <c r="P19" s="162">
        <v>3500</v>
      </c>
      <c r="Q19" s="162" t="s">
        <v>395</v>
      </c>
      <c r="R19" s="556"/>
      <c r="S19" s="553"/>
    </row>
    <row r="20" spans="1:19" s="546" customFormat="1" ht="12" customHeight="1" x14ac:dyDescent="0.2">
      <c r="A20" s="553"/>
      <c r="B20" s="554"/>
      <c r="C20" s="555"/>
      <c r="D20" s="97" t="s">
        <v>612</v>
      </c>
      <c r="E20" s="162">
        <v>2777</v>
      </c>
      <c r="F20" s="162">
        <v>3234</v>
      </c>
      <c r="G20" s="162">
        <v>2907</v>
      </c>
      <c r="H20" s="162">
        <v>2615</v>
      </c>
      <c r="I20" s="162">
        <v>3703</v>
      </c>
      <c r="J20" s="162">
        <v>4539</v>
      </c>
      <c r="K20" s="162">
        <v>5776</v>
      </c>
      <c r="L20" s="162">
        <v>3456</v>
      </c>
      <c r="M20" s="162">
        <v>4065</v>
      </c>
      <c r="N20" s="162">
        <v>3297</v>
      </c>
      <c r="O20" s="162">
        <v>3082</v>
      </c>
      <c r="P20" s="162">
        <v>2990</v>
      </c>
      <c r="Q20" s="162" t="s">
        <v>395</v>
      </c>
      <c r="R20" s="556"/>
      <c r="S20" s="553"/>
    </row>
    <row r="21" spans="1:19" s="546" customFormat="1" ht="11.25" customHeight="1" x14ac:dyDescent="0.2">
      <c r="A21" s="553"/>
      <c r="B21" s="554"/>
      <c r="C21" s="555"/>
      <c r="D21" s="97" t="s">
        <v>613</v>
      </c>
      <c r="E21" s="162">
        <v>3264</v>
      </c>
      <c r="F21" s="162">
        <v>3249</v>
      </c>
      <c r="G21" s="162">
        <v>3187</v>
      </c>
      <c r="H21" s="162">
        <v>3266</v>
      </c>
      <c r="I21" s="162">
        <v>3293</v>
      </c>
      <c r="J21" s="162">
        <v>3721</v>
      </c>
      <c r="K21" s="162">
        <v>3748</v>
      </c>
      <c r="L21" s="162">
        <v>4297</v>
      </c>
      <c r="M21" s="162">
        <v>4198</v>
      </c>
      <c r="N21" s="162">
        <v>3168</v>
      </c>
      <c r="O21" s="162">
        <v>3287</v>
      </c>
      <c r="P21" s="162">
        <v>2901</v>
      </c>
      <c r="Q21" s="162" t="s">
        <v>395</v>
      </c>
      <c r="R21" s="556"/>
      <c r="S21" s="553"/>
    </row>
    <row r="22" spans="1:19" s="546" customFormat="1" ht="15" customHeight="1" x14ac:dyDescent="0.2">
      <c r="A22" s="553"/>
      <c r="B22" s="554"/>
      <c r="C22" s="1550" t="s">
        <v>216</v>
      </c>
      <c r="D22" s="1550"/>
      <c r="E22" s="551">
        <v>6151</v>
      </c>
      <c r="F22" s="552">
        <v>6640</v>
      </c>
      <c r="G22" s="552">
        <v>9888</v>
      </c>
      <c r="H22" s="552">
        <v>9620</v>
      </c>
      <c r="I22" s="552">
        <v>13639</v>
      </c>
      <c r="J22" s="552">
        <v>11525</v>
      </c>
      <c r="K22" s="552">
        <v>8107</v>
      </c>
      <c r="L22" s="552">
        <v>5598</v>
      </c>
      <c r="M22" s="552">
        <v>8156</v>
      </c>
      <c r="N22" s="552">
        <v>7397</v>
      </c>
      <c r="O22" s="552">
        <v>6899</v>
      </c>
      <c r="P22" s="552">
        <v>6138</v>
      </c>
      <c r="Q22" s="552" t="s">
        <v>395</v>
      </c>
      <c r="R22" s="556"/>
      <c r="S22" s="553"/>
    </row>
    <row r="23" spans="1:19" s="562" customFormat="1" ht="12" customHeight="1" x14ac:dyDescent="0.2">
      <c r="A23" s="557"/>
      <c r="B23" s="558"/>
      <c r="C23" s="1550" t="s">
        <v>292</v>
      </c>
      <c r="D23" s="1550"/>
      <c r="E23" s="551">
        <v>42001</v>
      </c>
      <c r="F23" s="552">
        <v>47010</v>
      </c>
      <c r="G23" s="552">
        <v>46809</v>
      </c>
      <c r="H23" s="552">
        <v>43335</v>
      </c>
      <c r="I23" s="552">
        <v>60773</v>
      </c>
      <c r="J23" s="552">
        <v>58669</v>
      </c>
      <c r="K23" s="552">
        <v>56588</v>
      </c>
      <c r="L23" s="552">
        <v>48435</v>
      </c>
      <c r="M23" s="552">
        <v>56778</v>
      </c>
      <c r="N23" s="552">
        <v>46235</v>
      </c>
      <c r="O23" s="552">
        <v>46565</v>
      </c>
      <c r="P23" s="552">
        <v>43998</v>
      </c>
      <c r="Q23" s="552" t="s">
        <v>395</v>
      </c>
      <c r="R23" s="563"/>
      <c r="S23" s="557"/>
    </row>
    <row r="24" spans="1:19" s="546" customFormat="1" ht="12.75" customHeight="1" x14ac:dyDescent="0.2">
      <c r="A24" s="553"/>
      <c r="B24" s="564"/>
      <c r="C24" s="555"/>
      <c r="D24" s="480" t="s">
        <v>344</v>
      </c>
      <c r="E24" s="152">
        <v>1678</v>
      </c>
      <c r="F24" s="162">
        <v>2122</v>
      </c>
      <c r="G24" s="162">
        <v>2552</v>
      </c>
      <c r="H24" s="162">
        <v>1885</v>
      </c>
      <c r="I24" s="162">
        <v>2542</v>
      </c>
      <c r="J24" s="162">
        <v>3555</v>
      </c>
      <c r="K24" s="162">
        <v>2543</v>
      </c>
      <c r="L24" s="162">
        <v>3010</v>
      </c>
      <c r="M24" s="162">
        <v>2479</v>
      </c>
      <c r="N24" s="162">
        <v>2081</v>
      </c>
      <c r="O24" s="162">
        <v>2275</v>
      </c>
      <c r="P24" s="162">
        <v>1938</v>
      </c>
      <c r="Q24" s="162" t="s">
        <v>395</v>
      </c>
      <c r="R24" s="556"/>
      <c r="S24" s="553"/>
    </row>
    <row r="25" spans="1:19" s="546" customFormat="1" ht="11.25" customHeight="1" x14ac:dyDescent="0.2">
      <c r="A25" s="553"/>
      <c r="B25" s="564"/>
      <c r="C25" s="555"/>
      <c r="D25" s="480" t="s">
        <v>217</v>
      </c>
      <c r="E25" s="152">
        <v>10222</v>
      </c>
      <c r="F25" s="162">
        <v>9954</v>
      </c>
      <c r="G25" s="162">
        <v>10143</v>
      </c>
      <c r="H25" s="162">
        <v>9783</v>
      </c>
      <c r="I25" s="162">
        <v>11490</v>
      </c>
      <c r="J25" s="162">
        <v>12503</v>
      </c>
      <c r="K25" s="162">
        <v>11657</v>
      </c>
      <c r="L25" s="162">
        <v>11376</v>
      </c>
      <c r="M25" s="162">
        <v>13192</v>
      </c>
      <c r="N25" s="162">
        <v>10827</v>
      </c>
      <c r="O25" s="162">
        <v>10831</v>
      </c>
      <c r="P25" s="162">
        <v>10170</v>
      </c>
      <c r="Q25" s="162" t="s">
        <v>395</v>
      </c>
      <c r="R25" s="556"/>
      <c r="S25" s="553"/>
    </row>
    <row r="26" spans="1:19" s="546" customFormat="1" ht="11.25" customHeight="1" x14ac:dyDescent="0.2">
      <c r="A26" s="553"/>
      <c r="B26" s="564"/>
      <c r="C26" s="555"/>
      <c r="D26" s="480" t="s">
        <v>165</v>
      </c>
      <c r="E26" s="152">
        <v>29905</v>
      </c>
      <c r="F26" s="162">
        <v>34744</v>
      </c>
      <c r="G26" s="162">
        <v>33922</v>
      </c>
      <c r="H26" s="162">
        <v>31490</v>
      </c>
      <c r="I26" s="162">
        <v>46470</v>
      </c>
      <c r="J26" s="162">
        <v>42329</v>
      </c>
      <c r="K26" s="162">
        <v>42178</v>
      </c>
      <c r="L26" s="162">
        <v>33901</v>
      </c>
      <c r="M26" s="162">
        <v>40883</v>
      </c>
      <c r="N26" s="162">
        <v>33119</v>
      </c>
      <c r="O26" s="162">
        <v>33248</v>
      </c>
      <c r="P26" s="162">
        <v>31703</v>
      </c>
      <c r="Q26" s="162" t="s">
        <v>395</v>
      </c>
      <c r="R26" s="556"/>
      <c r="S26" s="553"/>
    </row>
    <row r="27" spans="1:19" s="546" customFormat="1" ht="11.25" customHeight="1" x14ac:dyDescent="0.2">
      <c r="A27" s="553"/>
      <c r="B27" s="564"/>
      <c r="C27" s="555"/>
      <c r="D27" s="480" t="s">
        <v>218</v>
      </c>
      <c r="E27" s="152">
        <v>196</v>
      </c>
      <c r="F27" s="162">
        <v>190</v>
      </c>
      <c r="G27" s="162">
        <v>192</v>
      </c>
      <c r="H27" s="162">
        <v>177</v>
      </c>
      <c r="I27" s="162">
        <v>271</v>
      </c>
      <c r="J27" s="162">
        <v>282</v>
      </c>
      <c r="K27" s="162">
        <v>210</v>
      </c>
      <c r="L27" s="162">
        <v>148</v>
      </c>
      <c r="M27" s="162">
        <v>224</v>
      </c>
      <c r="N27" s="162">
        <v>208</v>
      </c>
      <c r="O27" s="162">
        <v>211</v>
      </c>
      <c r="P27" s="162">
        <v>187</v>
      </c>
      <c r="Q27" s="162" t="s">
        <v>395</v>
      </c>
      <c r="R27" s="556"/>
      <c r="S27" s="553"/>
    </row>
    <row r="28" spans="1:19" ht="10.5" customHeight="1" thickBot="1" x14ac:dyDescent="0.25">
      <c r="A28" s="2"/>
      <c r="B28" s="227"/>
      <c r="C28" s="565"/>
      <c r="D28" s="13"/>
      <c r="E28" s="729"/>
      <c r="F28" s="729"/>
      <c r="G28" s="729"/>
      <c r="H28" s="729"/>
      <c r="I28" s="729"/>
      <c r="J28" s="547"/>
      <c r="K28" s="547"/>
      <c r="L28" s="547"/>
      <c r="M28" s="547"/>
      <c r="N28" s="547"/>
      <c r="O28" s="547"/>
      <c r="P28" s="547"/>
      <c r="Q28" s="547"/>
      <c r="R28" s="1377"/>
      <c r="S28" s="2"/>
    </row>
    <row r="29" spans="1:19" ht="13.5" customHeight="1" thickBot="1" x14ac:dyDescent="0.25">
      <c r="A29" s="2"/>
      <c r="B29" s="227"/>
      <c r="C29" s="402" t="s">
        <v>219</v>
      </c>
      <c r="D29" s="549"/>
      <c r="E29" s="567"/>
      <c r="F29" s="567"/>
      <c r="G29" s="567"/>
      <c r="H29" s="567"/>
      <c r="I29" s="567"/>
      <c r="J29" s="567"/>
      <c r="K29" s="567"/>
      <c r="L29" s="567"/>
      <c r="M29" s="567"/>
      <c r="N29" s="567"/>
      <c r="O29" s="567"/>
      <c r="P29" s="567"/>
      <c r="Q29" s="568"/>
      <c r="R29" s="1377"/>
      <c r="S29" s="2"/>
    </row>
    <row r="30" spans="1:19" ht="9.75" customHeight="1" x14ac:dyDescent="0.2">
      <c r="A30" s="2"/>
      <c r="B30" s="227"/>
      <c r="C30" s="624" t="s">
        <v>78</v>
      </c>
      <c r="D30" s="13"/>
      <c r="E30" s="566"/>
      <c r="F30" s="566"/>
      <c r="G30" s="566"/>
      <c r="H30" s="566"/>
      <c r="I30" s="566"/>
      <c r="J30" s="566"/>
      <c r="K30" s="566"/>
      <c r="L30" s="566"/>
      <c r="M30" s="566"/>
      <c r="N30" s="566"/>
      <c r="O30" s="566"/>
      <c r="P30" s="566"/>
      <c r="Q30" s="569"/>
      <c r="R30" s="1377"/>
      <c r="S30" s="2"/>
    </row>
    <row r="31" spans="1:19" ht="15" customHeight="1" x14ac:dyDescent="0.2">
      <c r="A31" s="2"/>
      <c r="B31" s="227"/>
      <c r="C31" s="1550" t="s">
        <v>68</v>
      </c>
      <c r="D31" s="1550"/>
      <c r="E31" s="551">
        <v>16597</v>
      </c>
      <c r="F31" s="552">
        <v>16168</v>
      </c>
      <c r="G31" s="552">
        <v>15365</v>
      </c>
      <c r="H31" s="552">
        <v>13518</v>
      </c>
      <c r="I31" s="552">
        <v>17003</v>
      </c>
      <c r="J31" s="552">
        <v>16132</v>
      </c>
      <c r="K31" s="552">
        <v>13237</v>
      </c>
      <c r="L31" s="552">
        <v>10487</v>
      </c>
      <c r="M31" s="552">
        <v>15559</v>
      </c>
      <c r="N31" s="552">
        <v>15617</v>
      </c>
      <c r="O31" s="552">
        <v>16334</v>
      </c>
      <c r="P31" s="552">
        <v>14251</v>
      </c>
      <c r="Q31" s="552">
        <v>16872</v>
      </c>
      <c r="R31" s="1377"/>
      <c r="S31" s="2"/>
    </row>
    <row r="32" spans="1:19" ht="12" customHeight="1" x14ac:dyDescent="0.2">
      <c r="A32" s="2"/>
      <c r="B32" s="227"/>
      <c r="C32" s="485"/>
      <c r="D32" s="474" t="s">
        <v>189</v>
      </c>
      <c r="E32" s="152">
        <v>5864</v>
      </c>
      <c r="F32" s="162">
        <v>5840</v>
      </c>
      <c r="G32" s="162">
        <v>5696</v>
      </c>
      <c r="H32" s="162">
        <v>3931</v>
      </c>
      <c r="I32" s="162">
        <v>6558</v>
      </c>
      <c r="J32" s="162">
        <v>6382</v>
      </c>
      <c r="K32" s="162">
        <v>5199</v>
      </c>
      <c r="L32" s="162">
        <v>3358</v>
      </c>
      <c r="M32" s="162">
        <v>6032</v>
      </c>
      <c r="N32" s="162">
        <v>5978</v>
      </c>
      <c r="O32" s="162">
        <v>5685</v>
      </c>
      <c r="P32" s="162">
        <v>4846</v>
      </c>
      <c r="Q32" s="162">
        <v>5461</v>
      </c>
      <c r="R32" s="1377"/>
      <c r="S32" s="2"/>
    </row>
    <row r="33" spans="1:19" ht="12" customHeight="1" x14ac:dyDescent="0.2">
      <c r="A33" s="2"/>
      <c r="B33" s="227"/>
      <c r="C33" s="485"/>
      <c r="D33" s="474" t="s">
        <v>190</v>
      </c>
      <c r="E33" s="152">
        <v>4839</v>
      </c>
      <c r="F33" s="162">
        <v>4893</v>
      </c>
      <c r="G33" s="162">
        <v>4491</v>
      </c>
      <c r="H33" s="162">
        <v>4727</v>
      </c>
      <c r="I33" s="162">
        <v>5375</v>
      </c>
      <c r="J33" s="162">
        <v>4473</v>
      </c>
      <c r="K33" s="162">
        <v>3657</v>
      </c>
      <c r="L33" s="162">
        <v>3253</v>
      </c>
      <c r="M33" s="162">
        <v>4813</v>
      </c>
      <c r="N33" s="162">
        <v>4262</v>
      </c>
      <c r="O33" s="162">
        <v>4611</v>
      </c>
      <c r="P33" s="162">
        <v>3790</v>
      </c>
      <c r="Q33" s="162" t="s">
        <v>395</v>
      </c>
      <c r="R33" s="1377"/>
      <c r="S33" s="2"/>
    </row>
    <row r="34" spans="1:19" ht="12" customHeight="1" x14ac:dyDescent="0.2">
      <c r="A34" s="2"/>
      <c r="B34" s="227"/>
      <c r="C34" s="485"/>
      <c r="D34" s="474" t="s">
        <v>59</v>
      </c>
      <c r="E34" s="152">
        <v>2465</v>
      </c>
      <c r="F34" s="162">
        <v>2248</v>
      </c>
      <c r="G34" s="162">
        <v>2214</v>
      </c>
      <c r="H34" s="162">
        <v>2010</v>
      </c>
      <c r="I34" s="162">
        <v>2663</v>
      </c>
      <c r="J34" s="162">
        <v>2542</v>
      </c>
      <c r="K34" s="162">
        <v>1920</v>
      </c>
      <c r="L34" s="162">
        <v>1796</v>
      </c>
      <c r="M34" s="162">
        <v>2189</v>
      </c>
      <c r="N34" s="162">
        <v>2155</v>
      </c>
      <c r="O34" s="162">
        <v>2347</v>
      </c>
      <c r="P34" s="162">
        <v>1939</v>
      </c>
      <c r="Q34" s="162" t="s">
        <v>395</v>
      </c>
      <c r="R34" s="1377"/>
      <c r="S34" s="2"/>
    </row>
    <row r="35" spans="1:19" ht="12" customHeight="1" x14ac:dyDescent="0.2">
      <c r="A35" s="2"/>
      <c r="B35" s="227"/>
      <c r="C35" s="485"/>
      <c r="D35" s="474" t="s">
        <v>192</v>
      </c>
      <c r="E35" s="152">
        <v>1577</v>
      </c>
      <c r="F35" s="162">
        <v>1598</v>
      </c>
      <c r="G35" s="162">
        <v>1745</v>
      </c>
      <c r="H35" s="162">
        <v>1614</v>
      </c>
      <c r="I35" s="162">
        <v>1481</v>
      </c>
      <c r="J35" s="162">
        <v>1813</v>
      </c>
      <c r="K35" s="162">
        <v>1654</v>
      </c>
      <c r="L35" s="162">
        <v>1444</v>
      </c>
      <c r="M35" s="162">
        <v>1550</v>
      </c>
      <c r="N35" s="162">
        <v>1665</v>
      </c>
      <c r="O35" s="162">
        <v>1655</v>
      </c>
      <c r="P35" s="162">
        <v>1568</v>
      </c>
      <c r="Q35" s="162" t="s">
        <v>395</v>
      </c>
      <c r="R35" s="1377"/>
      <c r="S35" s="2"/>
    </row>
    <row r="36" spans="1:19" ht="12" customHeight="1" x14ac:dyDescent="0.2">
      <c r="A36" s="2"/>
      <c r="B36" s="227"/>
      <c r="C36" s="485"/>
      <c r="D36" s="474" t="s">
        <v>193</v>
      </c>
      <c r="E36" s="152">
        <v>1459</v>
      </c>
      <c r="F36" s="162">
        <v>1117</v>
      </c>
      <c r="G36" s="162">
        <v>789</v>
      </c>
      <c r="H36" s="162">
        <v>901</v>
      </c>
      <c r="I36" s="162">
        <v>582</v>
      </c>
      <c r="J36" s="162">
        <v>542</v>
      </c>
      <c r="K36" s="162">
        <v>519</v>
      </c>
      <c r="L36" s="162">
        <v>377</v>
      </c>
      <c r="M36" s="162">
        <v>656</v>
      </c>
      <c r="N36" s="162">
        <v>1169</v>
      </c>
      <c r="O36" s="162">
        <v>1616</v>
      </c>
      <c r="P36" s="162">
        <v>1695</v>
      </c>
      <c r="Q36" s="162">
        <v>1641</v>
      </c>
      <c r="R36" s="1377"/>
      <c r="S36" s="2"/>
    </row>
    <row r="37" spans="1:19" ht="12" customHeight="1" x14ac:dyDescent="0.2">
      <c r="A37" s="2"/>
      <c r="B37" s="227"/>
      <c r="C37" s="485"/>
      <c r="D37" s="474" t="s">
        <v>131</v>
      </c>
      <c r="E37" s="152">
        <v>206</v>
      </c>
      <c r="F37" s="162">
        <v>230</v>
      </c>
      <c r="G37" s="162">
        <v>209</v>
      </c>
      <c r="H37" s="162">
        <v>133</v>
      </c>
      <c r="I37" s="162">
        <v>168</v>
      </c>
      <c r="J37" s="162">
        <v>171</v>
      </c>
      <c r="K37" s="162">
        <v>112</v>
      </c>
      <c r="L37" s="162">
        <v>92</v>
      </c>
      <c r="M37" s="162">
        <v>123</v>
      </c>
      <c r="N37" s="162">
        <v>151</v>
      </c>
      <c r="O37" s="162">
        <v>215</v>
      </c>
      <c r="P37" s="162">
        <v>203</v>
      </c>
      <c r="Q37" s="162">
        <v>285</v>
      </c>
      <c r="R37" s="1377"/>
      <c r="S37" s="2"/>
    </row>
    <row r="38" spans="1:19" ht="12" customHeight="1" x14ac:dyDescent="0.2">
      <c r="A38" s="2"/>
      <c r="B38" s="227"/>
      <c r="C38" s="485"/>
      <c r="D38" s="474" t="s">
        <v>132</v>
      </c>
      <c r="E38" s="152">
        <v>187</v>
      </c>
      <c r="F38" s="162">
        <v>242</v>
      </c>
      <c r="G38" s="162">
        <v>221</v>
      </c>
      <c r="H38" s="162">
        <v>202</v>
      </c>
      <c r="I38" s="162">
        <v>176</v>
      </c>
      <c r="J38" s="162">
        <v>209</v>
      </c>
      <c r="K38" s="162">
        <v>176</v>
      </c>
      <c r="L38" s="162">
        <v>167</v>
      </c>
      <c r="M38" s="162">
        <v>196</v>
      </c>
      <c r="N38" s="162">
        <v>237</v>
      </c>
      <c r="O38" s="162">
        <v>205</v>
      </c>
      <c r="P38" s="162">
        <v>210</v>
      </c>
      <c r="Q38" s="162">
        <v>222</v>
      </c>
      <c r="R38" s="1377"/>
      <c r="S38" s="2"/>
    </row>
    <row r="39" spans="1:19" ht="15" customHeight="1" x14ac:dyDescent="0.2">
      <c r="A39" s="2"/>
      <c r="B39" s="227"/>
      <c r="C39" s="485"/>
      <c r="D39" s="480" t="s">
        <v>344</v>
      </c>
      <c r="E39" s="162">
        <v>833</v>
      </c>
      <c r="F39" s="162">
        <v>574</v>
      </c>
      <c r="G39" s="162">
        <v>742</v>
      </c>
      <c r="H39" s="162">
        <v>1024</v>
      </c>
      <c r="I39" s="162">
        <v>598</v>
      </c>
      <c r="J39" s="162">
        <v>971</v>
      </c>
      <c r="K39" s="162">
        <v>1053</v>
      </c>
      <c r="L39" s="162">
        <v>834</v>
      </c>
      <c r="M39" s="162">
        <v>1117</v>
      </c>
      <c r="N39" s="162">
        <v>964</v>
      </c>
      <c r="O39" s="162">
        <v>708</v>
      </c>
      <c r="P39" s="162">
        <v>685</v>
      </c>
      <c r="Q39" s="162" t="s">
        <v>395</v>
      </c>
      <c r="R39" s="1377"/>
      <c r="S39" s="2"/>
    </row>
    <row r="40" spans="1:19" ht="12" customHeight="1" x14ac:dyDescent="0.2">
      <c r="A40" s="2"/>
      <c r="B40" s="227"/>
      <c r="C40" s="485"/>
      <c r="D40" s="480" t="s">
        <v>217</v>
      </c>
      <c r="E40" s="162">
        <v>4395</v>
      </c>
      <c r="F40" s="162">
        <v>3947</v>
      </c>
      <c r="G40" s="162">
        <v>4050</v>
      </c>
      <c r="H40" s="162">
        <v>3002</v>
      </c>
      <c r="I40" s="162">
        <v>4409</v>
      </c>
      <c r="J40" s="162">
        <v>4221</v>
      </c>
      <c r="K40" s="162">
        <v>3468</v>
      </c>
      <c r="L40" s="162">
        <v>2508</v>
      </c>
      <c r="M40" s="162">
        <v>3982</v>
      </c>
      <c r="N40" s="162">
        <v>4512</v>
      </c>
      <c r="O40" s="162">
        <v>4038</v>
      </c>
      <c r="P40" s="162">
        <v>3511</v>
      </c>
      <c r="Q40" s="162" t="s">
        <v>395</v>
      </c>
      <c r="R40" s="1377"/>
      <c r="S40" s="2"/>
    </row>
    <row r="41" spans="1:19" ht="12" customHeight="1" x14ac:dyDescent="0.2">
      <c r="A41" s="2"/>
      <c r="B41" s="227"/>
      <c r="C41" s="485"/>
      <c r="D41" s="480" t="s">
        <v>165</v>
      </c>
      <c r="E41" s="162">
        <v>11369</v>
      </c>
      <c r="F41" s="162">
        <v>11646</v>
      </c>
      <c r="G41" s="162">
        <v>10570</v>
      </c>
      <c r="H41" s="162">
        <v>9492</v>
      </c>
      <c r="I41" s="162">
        <v>11995</v>
      </c>
      <c r="J41" s="162">
        <v>10930</v>
      </c>
      <c r="K41" s="162">
        <v>8715</v>
      </c>
      <c r="L41" s="162">
        <v>7145</v>
      </c>
      <c r="M41" s="162">
        <v>10460</v>
      </c>
      <c r="N41" s="162">
        <v>10141</v>
      </c>
      <c r="O41" s="162">
        <v>11588</v>
      </c>
      <c r="P41" s="162">
        <v>10054</v>
      </c>
      <c r="Q41" s="162" t="s">
        <v>395</v>
      </c>
      <c r="R41" s="1377"/>
      <c r="S41" s="2"/>
    </row>
    <row r="42" spans="1:19" ht="11.25" customHeight="1" x14ac:dyDescent="0.2">
      <c r="A42" s="2"/>
      <c r="B42" s="227"/>
      <c r="C42" s="485"/>
      <c r="D42" s="480" t="s">
        <v>218</v>
      </c>
      <c r="E42" s="786">
        <v>0</v>
      </c>
      <c r="F42" s="785">
        <v>1</v>
      </c>
      <c r="G42" s="785">
        <v>3</v>
      </c>
      <c r="H42" s="785">
        <v>0</v>
      </c>
      <c r="I42" s="785">
        <v>1</v>
      </c>
      <c r="J42" s="785">
        <v>10</v>
      </c>
      <c r="K42" s="785">
        <v>1</v>
      </c>
      <c r="L42" s="785">
        <v>0</v>
      </c>
      <c r="M42" s="785">
        <v>0</v>
      </c>
      <c r="N42" s="785">
        <v>0</v>
      </c>
      <c r="O42" s="785">
        <v>0</v>
      </c>
      <c r="P42" s="785">
        <v>1</v>
      </c>
      <c r="Q42" s="785"/>
      <c r="R42" s="1377"/>
      <c r="S42" s="2"/>
    </row>
    <row r="43" spans="1:19" ht="15" customHeight="1" x14ac:dyDescent="0.2">
      <c r="A43" s="2"/>
      <c r="B43" s="227"/>
      <c r="C43" s="1376" t="s">
        <v>293</v>
      </c>
      <c r="D43" s="1376"/>
      <c r="E43" s="152"/>
      <c r="F43" s="152"/>
      <c r="G43" s="162"/>
      <c r="H43" s="162"/>
      <c r="I43" s="162"/>
      <c r="J43" s="162"/>
      <c r="K43" s="162"/>
      <c r="L43" s="162"/>
      <c r="M43" s="162"/>
      <c r="N43" s="162"/>
      <c r="O43" s="162"/>
      <c r="P43" s="162"/>
      <c r="Q43" s="162"/>
      <c r="R43" s="1377"/>
      <c r="S43" s="2"/>
    </row>
    <row r="44" spans="1:19" ht="12" customHeight="1" x14ac:dyDescent="0.2">
      <c r="A44" s="2"/>
      <c r="B44" s="227"/>
      <c r="C44" s="485"/>
      <c r="D44" s="737" t="s">
        <v>612</v>
      </c>
      <c r="E44" s="162">
        <v>2003</v>
      </c>
      <c r="F44" s="162">
        <v>1856</v>
      </c>
      <c r="G44" s="162">
        <v>1611</v>
      </c>
      <c r="H44" s="162">
        <v>1172</v>
      </c>
      <c r="I44" s="162">
        <v>1551</v>
      </c>
      <c r="J44" s="162">
        <v>1439</v>
      </c>
      <c r="K44" s="162">
        <v>1262</v>
      </c>
      <c r="L44" s="162">
        <v>987</v>
      </c>
      <c r="M44" s="162">
        <v>1236</v>
      </c>
      <c r="N44" s="162">
        <v>1558</v>
      </c>
      <c r="O44" s="162">
        <v>1947</v>
      </c>
      <c r="P44" s="162">
        <v>1759</v>
      </c>
      <c r="Q44" s="162" t="s">
        <v>395</v>
      </c>
      <c r="R44" s="1377"/>
      <c r="S44" s="2"/>
    </row>
    <row r="45" spans="1:19" ht="12" customHeight="1" x14ac:dyDescent="0.2">
      <c r="A45" s="2"/>
      <c r="B45" s="227"/>
      <c r="C45" s="485"/>
      <c r="D45" s="737" t="s">
        <v>610</v>
      </c>
      <c r="E45" s="162">
        <v>1365</v>
      </c>
      <c r="F45" s="162">
        <v>1404</v>
      </c>
      <c r="G45" s="162">
        <v>1362</v>
      </c>
      <c r="H45" s="162">
        <v>1868</v>
      </c>
      <c r="I45" s="162">
        <v>1479</v>
      </c>
      <c r="J45" s="162">
        <v>1298</v>
      </c>
      <c r="K45" s="162">
        <v>1069</v>
      </c>
      <c r="L45" s="162">
        <v>779</v>
      </c>
      <c r="M45" s="162">
        <v>1717</v>
      </c>
      <c r="N45" s="162">
        <v>1464</v>
      </c>
      <c r="O45" s="162">
        <v>1340</v>
      </c>
      <c r="P45" s="162">
        <v>1202</v>
      </c>
      <c r="Q45" s="162" t="s">
        <v>395</v>
      </c>
      <c r="R45" s="1377"/>
      <c r="S45" s="2"/>
    </row>
    <row r="46" spans="1:19" ht="12" customHeight="1" x14ac:dyDescent="0.2">
      <c r="A46" s="2"/>
      <c r="B46" s="227"/>
      <c r="C46" s="485"/>
      <c r="D46" s="737" t="s">
        <v>609</v>
      </c>
      <c r="E46" s="162">
        <v>1307</v>
      </c>
      <c r="F46" s="162">
        <v>1244</v>
      </c>
      <c r="G46" s="162">
        <v>1400</v>
      </c>
      <c r="H46" s="162">
        <v>1011</v>
      </c>
      <c r="I46" s="162">
        <v>1057</v>
      </c>
      <c r="J46" s="162">
        <v>1232</v>
      </c>
      <c r="K46" s="162">
        <v>1021</v>
      </c>
      <c r="L46" s="162">
        <v>963</v>
      </c>
      <c r="M46" s="162">
        <v>1015</v>
      </c>
      <c r="N46" s="162">
        <v>1115</v>
      </c>
      <c r="O46" s="162">
        <v>1221</v>
      </c>
      <c r="P46" s="162">
        <v>1156</v>
      </c>
      <c r="Q46" s="162" t="s">
        <v>395</v>
      </c>
      <c r="R46" s="1377"/>
      <c r="S46" s="2"/>
    </row>
    <row r="47" spans="1:19" ht="12" customHeight="1" x14ac:dyDescent="0.2">
      <c r="A47" s="2"/>
      <c r="B47" s="227"/>
      <c r="C47" s="485"/>
      <c r="D47" s="737" t="s">
        <v>614</v>
      </c>
      <c r="E47" s="162">
        <v>889</v>
      </c>
      <c r="F47" s="162">
        <v>818</v>
      </c>
      <c r="G47" s="162">
        <v>788</v>
      </c>
      <c r="H47" s="162">
        <v>737</v>
      </c>
      <c r="I47" s="162">
        <v>874</v>
      </c>
      <c r="J47" s="162">
        <v>921</v>
      </c>
      <c r="K47" s="162">
        <v>702</v>
      </c>
      <c r="L47" s="162">
        <v>468</v>
      </c>
      <c r="M47" s="162">
        <v>946</v>
      </c>
      <c r="N47" s="162">
        <v>906</v>
      </c>
      <c r="O47" s="162">
        <v>886</v>
      </c>
      <c r="P47" s="162">
        <v>820</v>
      </c>
      <c r="Q47" s="162" t="s">
        <v>395</v>
      </c>
      <c r="R47" s="1377"/>
      <c r="S47" s="2"/>
    </row>
    <row r="48" spans="1:19" ht="12" customHeight="1" x14ac:dyDescent="0.2">
      <c r="A48" s="2"/>
      <c r="B48" s="227"/>
      <c r="C48" s="485"/>
      <c r="D48" s="737" t="s">
        <v>611</v>
      </c>
      <c r="E48" s="162">
        <v>889</v>
      </c>
      <c r="F48" s="162">
        <v>858</v>
      </c>
      <c r="G48" s="162">
        <v>696</v>
      </c>
      <c r="H48" s="162">
        <v>458</v>
      </c>
      <c r="I48" s="162">
        <v>491</v>
      </c>
      <c r="J48" s="162">
        <v>544</v>
      </c>
      <c r="K48" s="162">
        <v>447</v>
      </c>
      <c r="L48" s="162">
        <v>346</v>
      </c>
      <c r="M48" s="162">
        <v>424</v>
      </c>
      <c r="N48" s="162">
        <v>571</v>
      </c>
      <c r="O48" s="162">
        <v>782</v>
      </c>
      <c r="P48" s="162">
        <v>817</v>
      </c>
      <c r="Q48" s="162" t="s">
        <v>395</v>
      </c>
      <c r="R48" s="1377"/>
      <c r="S48" s="2"/>
    </row>
    <row r="49" spans="1:19" ht="15" customHeight="1" x14ac:dyDescent="0.2">
      <c r="A49" s="2"/>
      <c r="B49" s="227"/>
      <c r="C49" s="1550" t="s">
        <v>220</v>
      </c>
      <c r="D49" s="1550"/>
      <c r="E49" s="483">
        <v>30.935694315004657</v>
      </c>
      <c r="F49" s="483">
        <v>28.516499991181192</v>
      </c>
      <c r="G49" s="483">
        <v>29.015201586252477</v>
      </c>
      <c r="H49" s="483">
        <v>18.166424770198354</v>
      </c>
      <c r="I49" s="483">
        <v>24.222868051400404</v>
      </c>
      <c r="J49" s="483">
        <v>24.935466419352345</v>
      </c>
      <c r="K49" s="483">
        <v>24.497991967871485</v>
      </c>
      <c r="L49" s="483">
        <v>16.150244864015768</v>
      </c>
      <c r="M49" s="483">
        <v>29.010665274463005</v>
      </c>
      <c r="N49" s="483">
        <v>29.210309741134221</v>
      </c>
      <c r="O49" s="483">
        <v>32.57938407531514</v>
      </c>
      <c r="P49" s="483">
        <v>28.424684857188449</v>
      </c>
      <c r="Q49" s="483">
        <v>28.424684857188449</v>
      </c>
      <c r="R49" s="1377"/>
      <c r="S49" s="2"/>
    </row>
    <row r="50" spans="1:19" ht="11.25" customHeight="1" thickBot="1" x14ac:dyDescent="0.25">
      <c r="A50" s="2"/>
      <c r="B50" s="227"/>
      <c r="C50" s="570"/>
      <c r="D50" s="1377"/>
      <c r="E50" s="729"/>
      <c r="F50" s="729"/>
      <c r="G50" s="729"/>
      <c r="H50" s="729"/>
      <c r="I50" s="729"/>
      <c r="J50" s="729"/>
      <c r="K50" s="729"/>
      <c r="L50" s="729"/>
      <c r="M50" s="729"/>
      <c r="N50" s="729"/>
      <c r="O50" s="729"/>
      <c r="P50" s="729"/>
      <c r="Q50" s="547"/>
      <c r="R50" s="1377"/>
      <c r="S50" s="2"/>
    </row>
    <row r="51" spans="1:19" s="7" customFormat="1" ht="13.5" customHeight="1" thickBot="1" x14ac:dyDescent="0.25">
      <c r="A51" s="6"/>
      <c r="B51" s="226"/>
      <c r="C51" s="402" t="s">
        <v>221</v>
      </c>
      <c r="D51" s="549"/>
      <c r="E51" s="567"/>
      <c r="F51" s="567"/>
      <c r="G51" s="567"/>
      <c r="H51" s="567"/>
      <c r="I51" s="567"/>
      <c r="J51" s="567"/>
      <c r="K51" s="567"/>
      <c r="L51" s="567"/>
      <c r="M51" s="567"/>
      <c r="N51" s="567"/>
      <c r="O51" s="567"/>
      <c r="P51" s="567"/>
      <c r="Q51" s="568"/>
      <c r="R51" s="1377"/>
      <c r="S51" s="6"/>
    </row>
    <row r="52" spans="1:19" ht="9.75" customHeight="1" x14ac:dyDescent="0.2">
      <c r="A52" s="2"/>
      <c r="B52" s="227"/>
      <c r="C52" s="624" t="s">
        <v>78</v>
      </c>
      <c r="D52" s="571"/>
      <c r="E52" s="566"/>
      <c r="F52" s="566"/>
      <c r="G52" s="566"/>
      <c r="H52" s="566"/>
      <c r="I52" s="566"/>
      <c r="J52" s="566"/>
      <c r="K52" s="566"/>
      <c r="L52" s="566"/>
      <c r="M52" s="566"/>
      <c r="N52" s="566"/>
      <c r="O52" s="566"/>
      <c r="P52" s="566"/>
      <c r="Q52" s="569"/>
      <c r="R52" s="1377"/>
      <c r="S52" s="2"/>
    </row>
    <row r="53" spans="1:19" ht="15" customHeight="1" x14ac:dyDescent="0.2">
      <c r="A53" s="2"/>
      <c r="B53" s="227"/>
      <c r="C53" s="1550" t="s">
        <v>68</v>
      </c>
      <c r="D53" s="1550"/>
      <c r="E53" s="551">
        <v>11605</v>
      </c>
      <c r="F53" s="552">
        <v>11018</v>
      </c>
      <c r="G53" s="552">
        <v>10058</v>
      </c>
      <c r="H53" s="552">
        <v>9572</v>
      </c>
      <c r="I53" s="552">
        <v>11743</v>
      </c>
      <c r="J53" s="552">
        <v>11439</v>
      </c>
      <c r="K53" s="552">
        <v>9551</v>
      </c>
      <c r="L53" s="552">
        <v>7955</v>
      </c>
      <c r="M53" s="552">
        <v>10791</v>
      </c>
      <c r="N53" s="552">
        <v>9587</v>
      </c>
      <c r="O53" s="552">
        <v>11040</v>
      </c>
      <c r="P53" s="552">
        <v>10189</v>
      </c>
      <c r="Q53" s="552">
        <v>11871</v>
      </c>
      <c r="R53" s="1377"/>
      <c r="S53" s="2"/>
    </row>
    <row r="54" spans="1:19" ht="11.25" customHeight="1" x14ac:dyDescent="0.2">
      <c r="A54" s="2"/>
      <c r="B54" s="227"/>
      <c r="C54" s="485"/>
      <c r="D54" s="97" t="s">
        <v>344</v>
      </c>
      <c r="E54" s="153">
        <v>601</v>
      </c>
      <c r="F54" s="181">
        <v>353</v>
      </c>
      <c r="G54" s="181">
        <v>392</v>
      </c>
      <c r="H54" s="181">
        <v>492</v>
      </c>
      <c r="I54" s="162">
        <v>332</v>
      </c>
      <c r="J54" s="162">
        <v>387</v>
      </c>
      <c r="K54" s="162">
        <v>481</v>
      </c>
      <c r="L54" s="162">
        <v>309</v>
      </c>
      <c r="M54" s="162">
        <v>486</v>
      </c>
      <c r="N54" s="162">
        <v>320</v>
      </c>
      <c r="O54" s="162">
        <v>380</v>
      </c>
      <c r="P54" s="162">
        <v>661</v>
      </c>
      <c r="Q54" s="162" t="s">
        <v>395</v>
      </c>
      <c r="R54" s="1377"/>
      <c r="S54" s="2"/>
    </row>
    <row r="55" spans="1:19" ht="11.25" customHeight="1" x14ac:dyDescent="0.2">
      <c r="A55" s="2"/>
      <c r="B55" s="227"/>
      <c r="C55" s="485"/>
      <c r="D55" s="97" t="s">
        <v>217</v>
      </c>
      <c r="E55" s="153">
        <v>2894</v>
      </c>
      <c r="F55" s="181">
        <v>2625</v>
      </c>
      <c r="G55" s="181">
        <v>2507</v>
      </c>
      <c r="H55" s="181">
        <v>1874</v>
      </c>
      <c r="I55" s="162">
        <v>2721</v>
      </c>
      <c r="J55" s="162">
        <v>3074</v>
      </c>
      <c r="K55" s="162">
        <v>2522</v>
      </c>
      <c r="L55" s="162">
        <v>1798</v>
      </c>
      <c r="M55" s="162">
        <v>2715</v>
      </c>
      <c r="N55" s="162">
        <v>2705</v>
      </c>
      <c r="O55" s="162">
        <v>2768</v>
      </c>
      <c r="P55" s="162">
        <v>2282</v>
      </c>
      <c r="Q55" s="162" t="s">
        <v>395</v>
      </c>
      <c r="R55" s="1377"/>
      <c r="S55" s="2"/>
    </row>
    <row r="56" spans="1:19" ht="11.25" customHeight="1" x14ac:dyDescent="0.2">
      <c r="A56" s="2"/>
      <c r="B56" s="227"/>
      <c r="C56" s="485"/>
      <c r="D56" s="97" t="s">
        <v>165</v>
      </c>
      <c r="E56" s="153">
        <v>8110</v>
      </c>
      <c r="F56" s="181">
        <v>8040</v>
      </c>
      <c r="G56" s="181">
        <v>7158</v>
      </c>
      <c r="H56" s="181">
        <v>7206</v>
      </c>
      <c r="I56" s="162">
        <v>8689</v>
      </c>
      <c r="J56" s="162">
        <v>7978</v>
      </c>
      <c r="K56" s="162">
        <v>6537</v>
      </c>
      <c r="L56" s="162">
        <v>5848</v>
      </c>
      <c r="M56" s="162">
        <v>7590</v>
      </c>
      <c r="N56" s="162">
        <v>6562</v>
      </c>
      <c r="O56" s="162">
        <v>7892</v>
      </c>
      <c r="P56" s="162">
        <v>7245</v>
      </c>
      <c r="Q56" s="162" t="s">
        <v>395</v>
      </c>
      <c r="R56" s="1377"/>
      <c r="S56" s="2"/>
    </row>
    <row r="57" spans="1:19" ht="11.25" customHeight="1" x14ac:dyDescent="0.2">
      <c r="A57" s="2"/>
      <c r="B57" s="227"/>
      <c r="C57" s="485"/>
      <c r="D57" s="97" t="s">
        <v>218</v>
      </c>
      <c r="E57" s="786">
        <v>0</v>
      </c>
      <c r="F57" s="785">
        <v>0</v>
      </c>
      <c r="G57" s="785">
        <v>1</v>
      </c>
      <c r="H57" s="785">
        <v>0</v>
      </c>
      <c r="I57" s="785">
        <v>1</v>
      </c>
      <c r="J57" s="785">
        <v>0</v>
      </c>
      <c r="K57" s="785">
        <v>11</v>
      </c>
      <c r="L57" s="785">
        <v>0</v>
      </c>
      <c r="M57" s="785">
        <v>0</v>
      </c>
      <c r="N57" s="785">
        <v>0</v>
      </c>
      <c r="O57" s="785">
        <v>0</v>
      </c>
      <c r="P57" s="785">
        <v>1</v>
      </c>
      <c r="Q57" s="785" t="s">
        <v>395</v>
      </c>
      <c r="R57" s="1377"/>
      <c r="S57" s="2"/>
    </row>
    <row r="58" spans="1:19" ht="12.75" hidden="1" customHeight="1" x14ac:dyDescent="0.2">
      <c r="A58" s="2"/>
      <c r="B58" s="227"/>
      <c r="C58" s="485"/>
      <c r="D58" s="206" t="s">
        <v>189</v>
      </c>
      <c r="E58" s="152">
        <v>3922</v>
      </c>
      <c r="F58" s="162">
        <v>3608</v>
      </c>
      <c r="G58" s="162">
        <v>3241</v>
      </c>
      <c r="H58" s="162">
        <v>2616</v>
      </c>
      <c r="I58" s="162">
        <v>4231</v>
      </c>
      <c r="J58" s="162">
        <v>4515</v>
      </c>
      <c r="K58" s="162">
        <v>3733</v>
      </c>
      <c r="L58" s="162">
        <v>2869</v>
      </c>
      <c r="M58" s="162">
        <v>3988</v>
      </c>
      <c r="N58" s="162">
        <v>3769</v>
      </c>
      <c r="O58" s="162">
        <v>3938</v>
      </c>
      <c r="P58" s="162">
        <v>3246</v>
      </c>
      <c r="Q58" s="162">
        <v>4075</v>
      </c>
      <c r="R58" s="1377"/>
      <c r="S58" s="2"/>
    </row>
    <row r="59" spans="1:19" ht="12.75" hidden="1" customHeight="1" x14ac:dyDescent="0.2">
      <c r="A59" s="2"/>
      <c r="B59" s="227"/>
      <c r="C59" s="485"/>
      <c r="D59" s="206" t="s">
        <v>190</v>
      </c>
      <c r="E59" s="152">
        <v>3464</v>
      </c>
      <c r="F59" s="162">
        <v>3662</v>
      </c>
      <c r="G59" s="162">
        <v>3283</v>
      </c>
      <c r="H59" s="162">
        <v>3870</v>
      </c>
      <c r="I59" s="162">
        <v>4161</v>
      </c>
      <c r="J59" s="162">
        <v>3557</v>
      </c>
      <c r="K59" s="162">
        <v>2920</v>
      </c>
      <c r="L59" s="162">
        <v>2392</v>
      </c>
      <c r="M59" s="162">
        <v>3724</v>
      </c>
      <c r="N59" s="162">
        <v>3046</v>
      </c>
      <c r="O59" s="162">
        <v>3375</v>
      </c>
      <c r="P59" s="162">
        <v>2856</v>
      </c>
      <c r="Q59" s="162" t="s">
        <v>395</v>
      </c>
      <c r="R59" s="1377"/>
      <c r="S59" s="2"/>
    </row>
    <row r="60" spans="1:19" ht="12.75" hidden="1" customHeight="1" x14ac:dyDescent="0.2">
      <c r="A60" s="2"/>
      <c r="B60" s="227"/>
      <c r="C60" s="485"/>
      <c r="D60" s="206" t="s">
        <v>59</v>
      </c>
      <c r="E60" s="152">
        <v>1535</v>
      </c>
      <c r="F60" s="162">
        <v>1454</v>
      </c>
      <c r="G60" s="162">
        <v>1421</v>
      </c>
      <c r="H60" s="162">
        <v>1266</v>
      </c>
      <c r="I60" s="162">
        <v>1782</v>
      </c>
      <c r="J60" s="162">
        <v>1783</v>
      </c>
      <c r="K60" s="162">
        <v>1336</v>
      </c>
      <c r="L60" s="162">
        <v>1333</v>
      </c>
      <c r="M60" s="162">
        <v>1409</v>
      </c>
      <c r="N60" s="162">
        <v>1125</v>
      </c>
      <c r="O60" s="162">
        <v>1317</v>
      </c>
      <c r="P60" s="162">
        <v>1321</v>
      </c>
      <c r="Q60" s="162" t="s">
        <v>395</v>
      </c>
      <c r="R60" s="1377"/>
      <c r="S60" s="2"/>
    </row>
    <row r="61" spans="1:19" ht="12.75" hidden="1" customHeight="1" x14ac:dyDescent="0.2">
      <c r="A61" s="2"/>
      <c r="B61" s="227"/>
      <c r="C61" s="485"/>
      <c r="D61" s="206" t="s">
        <v>192</v>
      </c>
      <c r="E61" s="152">
        <v>1284</v>
      </c>
      <c r="F61" s="162">
        <v>1204</v>
      </c>
      <c r="G61" s="162">
        <v>1221</v>
      </c>
      <c r="H61" s="162">
        <v>1245</v>
      </c>
      <c r="I61" s="162">
        <v>1079</v>
      </c>
      <c r="J61" s="162">
        <v>996</v>
      </c>
      <c r="K61" s="162">
        <v>1030</v>
      </c>
      <c r="L61" s="162">
        <v>864</v>
      </c>
      <c r="M61" s="162">
        <v>1157</v>
      </c>
      <c r="N61" s="162">
        <v>867</v>
      </c>
      <c r="O61" s="162">
        <v>1050</v>
      </c>
      <c r="P61" s="162">
        <v>1277</v>
      </c>
      <c r="Q61" s="162" t="s">
        <v>395</v>
      </c>
      <c r="R61" s="1377"/>
      <c r="S61" s="2"/>
    </row>
    <row r="62" spans="1:19" ht="12.75" hidden="1" customHeight="1" x14ac:dyDescent="0.2">
      <c r="A62" s="2"/>
      <c r="B62" s="227"/>
      <c r="C62" s="485"/>
      <c r="D62" s="206" t="s">
        <v>193</v>
      </c>
      <c r="E62" s="152">
        <v>1117</v>
      </c>
      <c r="F62" s="162">
        <v>796</v>
      </c>
      <c r="G62" s="162">
        <v>610</v>
      </c>
      <c r="H62" s="162">
        <v>328</v>
      </c>
      <c r="I62" s="162">
        <v>321</v>
      </c>
      <c r="J62" s="162">
        <v>328</v>
      </c>
      <c r="K62" s="162">
        <v>304</v>
      </c>
      <c r="L62" s="162">
        <v>305</v>
      </c>
      <c r="M62" s="162">
        <v>332</v>
      </c>
      <c r="N62" s="162">
        <v>512</v>
      </c>
      <c r="O62" s="162">
        <v>1067</v>
      </c>
      <c r="P62" s="162">
        <v>1217</v>
      </c>
      <c r="Q62" s="162">
        <v>1019</v>
      </c>
      <c r="R62" s="1377"/>
      <c r="S62" s="2"/>
    </row>
    <row r="63" spans="1:19" ht="12.75" hidden="1" customHeight="1" x14ac:dyDescent="0.2">
      <c r="A63" s="2"/>
      <c r="B63" s="227"/>
      <c r="C63" s="485"/>
      <c r="D63" s="206" t="s">
        <v>131</v>
      </c>
      <c r="E63" s="152">
        <v>170</v>
      </c>
      <c r="F63" s="162">
        <v>173</v>
      </c>
      <c r="G63" s="162">
        <v>162</v>
      </c>
      <c r="H63" s="162">
        <v>123</v>
      </c>
      <c r="I63" s="162">
        <v>82</v>
      </c>
      <c r="J63" s="162">
        <v>117</v>
      </c>
      <c r="K63" s="162">
        <v>73</v>
      </c>
      <c r="L63" s="162">
        <v>87</v>
      </c>
      <c r="M63" s="162">
        <v>77</v>
      </c>
      <c r="N63" s="162">
        <v>86</v>
      </c>
      <c r="O63" s="162">
        <v>159</v>
      </c>
      <c r="P63" s="162">
        <v>137</v>
      </c>
      <c r="Q63" s="162">
        <v>202</v>
      </c>
      <c r="R63" s="1377"/>
      <c r="S63" s="2"/>
    </row>
    <row r="64" spans="1:19" ht="12.75" hidden="1" customHeight="1" x14ac:dyDescent="0.2">
      <c r="A64" s="2"/>
      <c r="B64" s="227"/>
      <c r="C64" s="485"/>
      <c r="D64" s="206" t="s">
        <v>132</v>
      </c>
      <c r="E64" s="152">
        <v>113</v>
      </c>
      <c r="F64" s="162">
        <v>121</v>
      </c>
      <c r="G64" s="162">
        <v>121</v>
      </c>
      <c r="H64" s="162">
        <v>124</v>
      </c>
      <c r="I64" s="162">
        <v>87</v>
      </c>
      <c r="J64" s="162">
        <v>143</v>
      </c>
      <c r="K64" s="162">
        <v>155</v>
      </c>
      <c r="L64" s="162">
        <v>105</v>
      </c>
      <c r="M64" s="162">
        <v>104</v>
      </c>
      <c r="N64" s="162">
        <v>182</v>
      </c>
      <c r="O64" s="162">
        <v>134</v>
      </c>
      <c r="P64" s="162">
        <v>135</v>
      </c>
      <c r="Q64" s="162">
        <v>109</v>
      </c>
      <c r="R64" s="1377"/>
      <c r="S64" s="2"/>
    </row>
    <row r="65" spans="1:19" ht="15" customHeight="1" x14ac:dyDescent="0.2">
      <c r="A65" s="2"/>
      <c r="B65" s="227"/>
      <c r="C65" s="1550" t="s">
        <v>222</v>
      </c>
      <c r="D65" s="1550"/>
      <c r="E65" s="483">
        <f t="shared" ref="E65:P65" si="0">+E53/E31*100</f>
        <v>69.922275109959628</v>
      </c>
      <c r="F65" s="483">
        <f t="shared" si="0"/>
        <v>68.146956952003961</v>
      </c>
      <c r="G65" s="483">
        <f t="shared" si="0"/>
        <v>65.460462089163684</v>
      </c>
      <c r="H65" s="483">
        <f t="shared" si="0"/>
        <v>70.809291315283332</v>
      </c>
      <c r="I65" s="483">
        <f t="shared" si="0"/>
        <v>69.064282773628179</v>
      </c>
      <c r="J65" s="483">
        <f t="shared" si="0"/>
        <v>70.908752789486741</v>
      </c>
      <c r="K65" s="483">
        <f t="shared" si="0"/>
        <v>72.153811286545292</v>
      </c>
      <c r="L65" s="483">
        <f t="shared" si="0"/>
        <v>75.855821493277389</v>
      </c>
      <c r="M65" s="483">
        <f t="shared" si="0"/>
        <v>69.355357028086644</v>
      </c>
      <c r="N65" s="483">
        <f t="shared" si="0"/>
        <v>61.388230774156369</v>
      </c>
      <c r="O65" s="483">
        <f t="shared" si="0"/>
        <v>67.589077996816457</v>
      </c>
      <c r="P65" s="483">
        <f t="shared" si="0"/>
        <v>71.496737071082734</v>
      </c>
      <c r="Q65" s="483">
        <f>+Q53/Q31*100</f>
        <v>70.359174964438125</v>
      </c>
      <c r="R65" s="1377"/>
      <c r="S65" s="2"/>
    </row>
    <row r="66" spans="1:19" ht="11.25" customHeight="1" x14ac:dyDescent="0.2">
      <c r="A66" s="2"/>
      <c r="B66" s="227"/>
      <c r="C66" s="485"/>
      <c r="D66" s="474" t="s">
        <v>189</v>
      </c>
      <c r="E66" s="182">
        <f t="shared" ref="E66:P72" si="1">+E58/E32*100</f>
        <v>66.882673942701231</v>
      </c>
      <c r="F66" s="182">
        <f t="shared" si="1"/>
        <v>61.780821917808218</v>
      </c>
      <c r="G66" s="182">
        <f t="shared" si="1"/>
        <v>56.899578651685388</v>
      </c>
      <c r="H66" s="182">
        <f t="shared" si="1"/>
        <v>66.547952175019077</v>
      </c>
      <c r="I66" s="182">
        <f t="shared" si="1"/>
        <v>64.516620921012503</v>
      </c>
      <c r="J66" s="182">
        <f t="shared" si="1"/>
        <v>70.74584769664682</v>
      </c>
      <c r="K66" s="182">
        <f t="shared" si="1"/>
        <v>71.802269667243706</v>
      </c>
      <c r="L66" s="182">
        <f t="shared" si="1"/>
        <v>85.437760571768905</v>
      </c>
      <c r="M66" s="182">
        <f t="shared" si="1"/>
        <v>66.114058355437663</v>
      </c>
      <c r="N66" s="182">
        <f t="shared" si="1"/>
        <v>63.047842087654736</v>
      </c>
      <c r="O66" s="182">
        <f t="shared" si="1"/>
        <v>69.270008795074759</v>
      </c>
      <c r="P66" s="182">
        <f t="shared" si="1"/>
        <v>66.983078827899305</v>
      </c>
      <c r="Q66" s="182">
        <f>+Q58/Q32*100</f>
        <v>74.620032960996156</v>
      </c>
      <c r="R66" s="1377"/>
      <c r="S66" s="154"/>
    </row>
    <row r="67" spans="1:19" ht="11.25" customHeight="1" x14ac:dyDescent="0.2">
      <c r="A67" s="2"/>
      <c r="B67" s="227"/>
      <c r="C67" s="485"/>
      <c r="D67" s="474" t="s">
        <v>190</v>
      </c>
      <c r="E67" s="182">
        <f t="shared" si="1"/>
        <v>71.585038231039462</v>
      </c>
      <c r="F67" s="182">
        <f t="shared" si="1"/>
        <v>74.841610463928063</v>
      </c>
      <c r="G67" s="182">
        <f t="shared" si="1"/>
        <v>73.101759073702965</v>
      </c>
      <c r="H67" s="182">
        <f t="shared" si="1"/>
        <v>81.870107890839861</v>
      </c>
      <c r="I67" s="182">
        <f t="shared" si="1"/>
        <v>77.413953488372087</v>
      </c>
      <c r="J67" s="182">
        <f t="shared" si="1"/>
        <v>79.521573887771069</v>
      </c>
      <c r="K67" s="182">
        <f t="shared" si="1"/>
        <v>79.84686901832103</v>
      </c>
      <c r="L67" s="182">
        <f t="shared" si="1"/>
        <v>73.532124193052567</v>
      </c>
      <c r="M67" s="182">
        <f t="shared" si="1"/>
        <v>77.373779347600248</v>
      </c>
      <c r="N67" s="182">
        <f t="shared" si="1"/>
        <v>71.46879399343031</v>
      </c>
      <c r="O67" s="182">
        <f t="shared" si="1"/>
        <v>73.194534808067672</v>
      </c>
      <c r="P67" s="182">
        <f t="shared" si="1"/>
        <v>75.356200527704488</v>
      </c>
      <c r="Q67" s="182" t="s">
        <v>395</v>
      </c>
      <c r="R67" s="1377"/>
      <c r="S67" s="154"/>
    </row>
    <row r="68" spans="1:19" ht="11.25" customHeight="1" x14ac:dyDescent="0.2">
      <c r="A68" s="2"/>
      <c r="B68" s="227"/>
      <c r="C68" s="485"/>
      <c r="D68" s="474" t="s">
        <v>59</v>
      </c>
      <c r="E68" s="182">
        <f t="shared" si="1"/>
        <v>62.271805273833671</v>
      </c>
      <c r="F68" s="182">
        <f t="shared" si="1"/>
        <v>64.679715302491104</v>
      </c>
      <c r="G68" s="182">
        <f t="shared" si="1"/>
        <v>64.182475158084912</v>
      </c>
      <c r="H68" s="182">
        <f t="shared" si="1"/>
        <v>62.985074626865668</v>
      </c>
      <c r="I68" s="182">
        <f t="shared" si="1"/>
        <v>66.91701088997371</v>
      </c>
      <c r="J68" s="182">
        <f t="shared" si="1"/>
        <v>70.141620771046419</v>
      </c>
      <c r="K68" s="182">
        <f t="shared" si="1"/>
        <v>69.583333333333329</v>
      </c>
      <c r="L68" s="182">
        <f t="shared" si="1"/>
        <v>74.220489977728292</v>
      </c>
      <c r="M68" s="182">
        <f t="shared" si="1"/>
        <v>64.367291000456831</v>
      </c>
      <c r="N68" s="182">
        <f t="shared" si="1"/>
        <v>52.204176334106734</v>
      </c>
      <c r="O68" s="182">
        <f t="shared" si="1"/>
        <v>56.114188325521944</v>
      </c>
      <c r="P68" s="182">
        <f t="shared" si="1"/>
        <v>68.127900979886533</v>
      </c>
      <c r="Q68" s="182" t="s">
        <v>395</v>
      </c>
      <c r="R68" s="1377"/>
      <c r="S68" s="154"/>
    </row>
    <row r="69" spans="1:19" ht="11.25" customHeight="1" x14ac:dyDescent="0.2">
      <c r="A69" s="2"/>
      <c r="B69" s="227"/>
      <c r="C69" s="485"/>
      <c r="D69" s="474" t="s">
        <v>192</v>
      </c>
      <c r="E69" s="182">
        <f t="shared" si="1"/>
        <v>81.420418516169946</v>
      </c>
      <c r="F69" s="182">
        <f t="shared" si="1"/>
        <v>75.344180225281605</v>
      </c>
      <c r="G69" s="182">
        <f t="shared" si="1"/>
        <v>69.971346704871067</v>
      </c>
      <c r="H69" s="182">
        <f t="shared" si="1"/>
        <v>77.137546468401482</v>
      </c>
      <c r="I69" s="182">
        <f t="shared" si="1"/>
        <v>72.85617825793382</v>
      </c>
      <c r="J69" s="182">
        <f t="shared" si="1"/>
        <v>54.936569222283502</v>
      </c>
      <c r="K69" s="182">
        <f t="shared" si="1"/>
        <v>62.27327690447401</v>
      </c>
      <c r="L69" s="182">
        <f t="shared" si="1"/>
        <v>59.833795013850413</v>
      </c>
      <c r="M69" s="182">
        <f t="shared" si="1"/>
        <v>74.645161290322577</v>
      </c>
      <c r="N69" s="182">
        <f t="shared" si="1"/>
        <v>52.072072072072075</v>
      </c>
      <c r="O69" s="182">
        <f t="shared" si="1"/>
        <v>63.444108761329311</v>
      </c>
      <c r="P69" s="182">
        <f t="shared" si="1"/>
        <v>81.441326530612244</v>
      </c>
      <c r="Q69" s="182" t="s">
        <v>395</v>
      </c>
      <c r="R69" s="1377"/>
      <c r="S69" s="154"/>
    </row>
    <row r="70" spans="1:19" ht="11.25" customHeight="1" x14ac:dyDescent="0.2">
      <c r="A70" s="2"/>
      <c r="B70" s="227"/>
      <c r="C70" s="485"/>
      <c r="D70" s="474" t="s">
        <v>193</v>
      </c>
      <c r="E70" s="182">
        <f t="shared" si="1"/>
        <v>76.559287183002056</v>
      </c>
      <c r="F70" s="182">
        <f t="shared" si="1"/>
        <v>71.262309758281106</v>
      </c>
      <c r="G70" s="182">
        <f t="shared" si="1"/>
        <v>77.313054499366288</v>
      </c>
      <c r="H70" s="182">
        <f t="shared" si="1"/>
        <v>36.403995560488347</v>
      </c>
      <c r="I70" s="182">
        <f>+I62/I36*100</f>
        <v>55.154639175257735</v>
      </c>
      <c r="J70" s="182">
        <f t="shared" si="1"/>
        <v>60.516605166051662</v>
      </c>
      <c r="K70" s="182">
        <f t="shared" si="1"/>
        <v>58.574181117533719</v>
      </c>
      <c r="L70" s="182">
        <f t="shared" si="1"/>
        <v>80.901856763925721</v>
      </c>
      <c r="M70" s="182">
        <f t="shared" si="1"/>
        <v>50.609756097560975</v>
      </c>
      <c r="N70" s="182">
        <f t="shared" si="1"/>
        <v>43.798118049615056</v>
      </c>
      <c r="O70" s="182">
        <f t="shared" si="1"/>
        <v>66.027227722772281</v>
      </c>
      <c r="P70" s="182">
        <f t="shared" si="1"/>
        <v>71.799410029498517</v>
      </c>
      <c r="Q70" s="182">
        <f t="shared" ref="Q70" si="2">+Q62/Q36*100</f>
        <v>62.096282754418041</v>
      </c>
      <c r="R70" s="1377"/>
      <c r="S70" s="154"/>
    </row>
    <row r="71" spans="1:19" ht="11.25" customHeight="1" x14ac:dyDescent="0.2">
      <c r="A71" s="2"/>
      <c r="B71" s="227"/>
      <c r="C71" s="485"/>
      <c r="D71" s="474" t="s">
        <v>131</v>
      </c>
      <c r="E71" s="182">
        <f t="shared" si="1"/>
        <v>82.524271844660191</v>
      </c>
      <c r="F71" s="182">
        <f t="shared" si="1"/>
        <v>75.217391304347828</v>
      </c>
      <c r="G71" s="182">
        <f t="shared" si="1"/>
        <v>77.511961722488039</v>
      </c>
      <c r="H71" s="182">
        <f t="shared" si="1"/>
        <v>92.481203007518801</v>
      </c>
      <c r="I71" s="182">
        <f t="shared" si="1"/>
        <v>48.80952380952381</v>
      </c>
      <c r="J71" s="182">
        <f t="shared" si="1"/>
        <v>68.421052631578945</v>
      </c>
      <c r="K71" s="182">
        <f t="shared" si="1"/>
        <v>65.178571428571431</v>
      </c>
      <c r="L71" s="182">
        <f t="shared" si="1"/>
        <v>94.565217391304344</v>
      </c>
      <c r="M71" s="182">
        <f t="shared" si="1"/>
        <v>62.601626016260155</v>
      </c>
      <c r="N71" s="182">
        <f t="shared" si="1"/>
        <v>56.953642384105962</v>
      </c>
      <c r="O71" s="182">
        <f t="shared" si="1"/>
        <v>73.95348837209302</v>
      </c>
      <c r="P71" s="182">
        <f t="shared" si="1"/>
        <v>67.487684729064028</v>
      </c>
      <c r="Q71" s="182">
        <f t="shared" ref="Q71" si="3">+Q63/Q37*100</f>
        <v>70.877192982456137</v>
      </c>
      <c r="R71" s="1377"/>
      <c r="S71" s="154"/>
    </row>
    <row r="72" spans="1:19" ht="11.25" customHeight="1" x14ac:dyDescent="0.2">
      <c r="A72" s="2"/>
      <c r="B72" s="227"/>
      <c r="C72" s="485"/>
      <c r="D72" s="474" t="s">
        <v>132</v>
      </c>
      <c r="E72" s="182">
        <f t="shared" si="1"/>
        <v>60.427807486631011</v>
      </c>
      <c r="F72" s="182">
        <f t="shared" si="1"/>
        <v>50</v>
      </c>
      <c r="G72" s="182">
        <f t="shared" si="1"/>
        <v>54.751131221719461</v>
      </c>
      <c r="H72" s="182">
        <f t="shared" si="1"/>
        <v>61.386138613861384</v>
      </c>
      <c r="I72" s="182">
        <f t="shared" si="1"/>
        <v>49.43181818181818</v>
      </c>
      <c r="J72" s="182">
        <f t="shared" si="1"/>
        <v>68.421052631578945</v>
      </c>
      <c r="K72" s="182">
        <f t="shared" si="1"/>
        <v>88.068181818181827</v>
      </c>
      <c r="L72" s="182">
        <f t="shared" si="1"/>
        <v>62.874251497005986</v>
      </c>
      <c r="M72" s="182">
        <f t="shared" si="1"/>
        <v>53.061224489795919</v>
      </c>
      <c r="N72" s="182">
        <f t="shared" si="1"/>
        <v>76.793248945147667</v>
      </c>
      <c r="O72" s="182">
        <f t="shared" si="1"/>
        <v>65.365853658536594</v>
      </c>
      <c r="P72" s="182">
        <f t="shared" si="1"/>
        <v>64.285714285714292</v>
      </c>
      <c r="Q72" s="182">
        <f t="shared" ref="Q72" si="4">+Q64/Q38*100</f>
        <v>49.099099099099099</v>
      </c>
      <c r="R72" s="1377"/>
      <c r="S72" s="154"/>
    </row>
    <row r="73" spans="1:19" ht="22.5" customHeight="1" x14ac:dyDescent="0.2">
      <c r="A73" s="2"/>
      <c r="B73" s="227"/>
      <c r="C73" s="1551" t="s">
        <v>288</v>
      </c>
      <c r="D73" s="1552"/>
      <c r="E73" s="1552"/>
      <c r="F73" s="1552"/>
      <c r="G73" s="1552"/>
      <c r="H73" s="1552"/>
      <c r="I73" s="1552"/>
      <c r="J73" s="1552"/>
      <c r="K73" s="1552"/>
      <c r="L73" s="1552"/>
      <c r="M73" s="1552"/>
      <c r="N73" s="1552"/>
      <c r="O73" s="1552"/>
      <c r="P73" s="1552"/>
      <c r="Q73" s="1552"/>
      <c r="R73" s="1377"/>
      <c r="S73" s="154"/>
    </row>
    <row r="74" spans="1:19" ht="13.5" customHeight="1" x14ac:dyDescent="0.2">
      <c r="A74" s="2"/>
      <c r="B74" s="227"/>
      <c r="C74" s="42" t="s">
        <v>444</v>
      </c>
      <c r="D74" s="4"/>
      <c r="E74" s="1"/>
      <c r="F74" s="1"/>
      <c r="G74" s="4"/>
      <c r="H74" s="1"/>
      <c r="I74" s="894"/>
      <c r="J74" s="4"/>
      <c r="K74" s="1"/>
      <c r="L74" s="4"/>
      <c r="M74" s="4"/>
      <c r="N74" s="4"/>
      <c r="O74" s="4"/>
      <c r="P74" s="4"/>
      <c r="Q74" s="4"/>
      <c r="R74" s="1377"/>
      <c r="S74" s="2"/>
    </row>
    <row r="75" spans="1:19" ht="10.5" customHeight="1" x14ac:dyDescent="0.2">
      <c r="A75" s="2"/>
      <c r="B75" s="227"/>
      <c r="C75" s="1553" t="s">
        <v>397</v>
      </c>
      <c r="D75" s="1553"/>
      <c r="E75" s="1553"/>
      <c r="F75" s="1553"/>
      <c r="G75" s="1553"/>
      <c r="H75" s="1553"/>
      <c r="I75" s="1553"/>
      <c r="J75" s="1553"/>
      <c r="K75" s="1553"/>
      <c r="L75" s="1553"/>
      <c r="M75" s="1553"/>
      <c r="N75" s="1553"/>
      <c r="O75" s="1553"/>
      <c r="P75" s="1553"/>
      <c r="Q75" s="1553"/>
      <c r="R75" s="1377"/>
      <c r="S75" s="2"/>
    </row>
    <row r="76" spans="1:19" ht="13.5" customHeight="1" x14ac:dyDescent="0.2">
      <c r="A76" s="2"/>
      <c r="B76" s="221">
        <v>10</v>
      </c>
      <c r="C76" s="1459">
        <v>42522</v>
      </c>
      <c r="D76" s="1459"/>
      <c r="E76" s="572"/>
      <c r="F76" s="572"/>
      <c r="G76" s="572"/>
      <c r="H76" s="572"/>
      <c r="I76" s="572"/>
      <c r="J76" s="154"/>
      <c r="K76" s="154"/>
      <c r="L76" s="625"/>
      <c r="M76" s="183"/>
      <c r="N76" s="183"/>
      <c r="O76" s="183"/>
      <c r="P76" s="625"/>
      <c r="Q76" s="1"/>
      <c r="R76" s="4"/>
      <c r="S76" s="2"/>
    </row>
  </sheetData>
  <mergeCells count="17">
    <mergeCell ref="C53:D53"/>
    <mergeCell ref="C65:D65"/>
    <mergeCell ref="C73:Q73"/>
    <mergeCell ref="C75:Q75"/>
    <mergeCell ref="C76:D76"/>
    <mergeCell ref="C23:D23"/>
    <mergeCell ref="C31:D31"/>
    <mergeCell ref="C49:D49"/>
    <mergeCell ref="D1:R1"/>
    <mergeCell ref="B2:D2"/>
    <mergeCell ref="C5:D6"/>
    <mergeCell ref="E5:N5"/>
    <mergeCell ref="E6:L6"/>
    <mergeCell ref="M6:Q6"/>
    <mergeCell ref="C8:D8"/>
    <mergeCell ref="C16:D16"/>
    <mergeCell ref="C22:D22"/>
  </mergeCells>
  <conditionalFormatting sqref="E7: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x14ac:dyDescent="0.2"/>
  <cols>
    <col min="1" max="1" width="1" style="416" customWidth="1"/>
    <col min="2" max="2" width="2.5703125" style="416" customWidth="1"/>
    <col min="3" max="3" width="1" style="416" customWidth="1"/>
    <col min="4" max="4" width="23.42578125" style="416" customWidth="1"/>
    <col min="5" max="5" width="5.42578125" style="416" customWidth="1"/>
    <col min="6" max="6" width="5.42578125" style="411" customWidth="1"/>
    <col min="7" max="17" width="5.42578125" style="416" customWidth="1"/>
    <col min="18" max="18" width="2.5703125" style="416" customWidth="1"/>
    <col min="19" max="19" width="1" style="416" customWidth="1"/>
    <col min="20" max="16384" width="9.140625" style="416"/>
  </cols>
  <sheetData>
    <row r="1" spans="1:24" ht="13.5" customHeight="1" x14ac:dyDescent="0.2">
      <c r="A1" s="411"/>
      <c r="B1" s="1557" t="s">
        <v>320</v>
      </c>
      <c r="C1" s="1558"/>
      <c r="D1" s="1558"/>
      <c r="E1" s="1558"/>
      <c r="F1" s="1558"/>
      <c r="G1" s="1558"/>
      <c r="H1" s="1558"/>
      <c r="I1" s="448"/>
      <c r="J1" s="448"/>
      <c r="K1" s="448"/>
      <c r="L1" s="448"/>
      <c r="M1" s="448"/>
      <c r="N1" s="448"/>
      <c r="O1" s="448"/>
      <c r="P1" s="448"/>
      <c r="Q1" s="421"/>
      <c r="R1" s="421"/>
      <c r="S1" s="411"/>
    </row>
    <row r="2" spans="1:24" ht="6" customHeight="1" x14ac:dyDescent="0.2">
      <c r="A2" s="411"/>
      <c r="B2" s="1379"/>
      <c r="C2" s="1378"/>
      <c r="D2" s="1378"/>
      <c r="E2" s="468"/>
      <c r="F2" s="468"/>
      <c r="G2" s="468"/>
      <c r="H2" s="468"/>
      <c r="I2" s="468"/>
      <c r="J2" s="468"/>
      <c r="K2" s="468"/>
      <c r="L2" s="468"/>
      <c r="M2" s="468"/>
      <c r="N2" s="468"/>
      <c r="O2" s="468"/>
      <c r="P2" s="468"/>
      <c r="Q2" s="468"/>
      <c r="R2" s="420"/>
      <c r="S2" s="411"/>
    </row>
    <row r="3" spans="1:24" ht="13.5" customHeight="1" thickBot="1" x14ac:dyDescent="0.25">
      <c r="A3" s="411"/>
      <c r="B3" s="421"/>
      <c r="C3" s="421"/>
      <c r="D3" s="421"/>
      <c r="E3" s="770"/>
      <c r="F3" s="770"/>
      <c r="G3" s="770"/>
      <c r="H3" s="770"/>
      <c r="I3" s="770"/>
      <c r="J3" s="770"/>
      <c r="K3" s="770"/>
      <c r="L3" s="770"/>
      <c r="M3" s="770"/>
      <c r="N3" s="770"/>
      <c r="O3" s="770"/>
      <c r="P3" s="770"/>
      <c r="Q3" s="770" t="s">
        <v>73</v>
      </c>
      <c r="R3" s="626"/>
      <c r="S3" s="411"/>
    </row>
    <row r="4" spans="1:24" s="425" customFormat="1" ht="13.5" customHeight="1" thickBot="1" x14ac:dyDescent="0.25">
      <c r="A4" s="423"/>
      <c r="B4" s="424"/>
      <c r="C4" s="627" t="s">
        <v>223</v>
      </c>
      <c r="D4" s="628"/>
      <c r="E4" s="628"/>
      <c r="F4" s="628"/>
      <c r="G4" s="628"/>
      <c r="H4" s="628"/>
      <c r="I4" s="628"/>
      <c r="J4" s="628"/>
      <c r="K4" s="628"/>
      <c r="L4" s="628"/>
      <c r="M4" s="628"/>
      <c r="N4" s="628"/>
      <c r="O4" s="628"/>
      <c r="P4" s="628"/>
      <c r="Q4" s="629"/>
      <c r="R4" s="626"/>
      <c r="S4" s="423"/>
      <c r="T4" s="756"/>
      <c r="U4" s="756"/>
      <c r="V4" s="756"/>
      <c r="W4" s="756"/>
      <c r="X4" s="756"/>
    </row>
    <row r="5" spans="1:24" ht="4.5" customHeight="1" x14ac:dyDescent="0.2">
      <c r="A5" s="411"/>
      <c r="B5" s="421"/>
      <c r="C5" s="1559" t="s">
        <v>78</v>
      </c>
      <c r="D5" s="1559"/>
      <c r="E5" s="536"/>
      <c r="F5" s="536"/>
      <c r="G5" s="536"/>
      <c r="H5" s="536"/>
      <c r="I5" s="536"/>
      <c r="J5" s="536"/>
      <c r="K5" s="536"/>
      <c r="L5" s="536"/>
      <c r="M5" s="536"/>
      <c r="N5" s="536"/>
      <c r="O5" s="536"/>
      <c r="P5" s="536"/>
      <c r="Q5" s="536"/>
      <c r="R5" s="626"/>
      <c r="S5" s="411"/>
      <c r="T5" s="441"/>
      <c r="U5" s="441"/>
      <c r="V5" s="756"/>
      <c r="W5" s="441"/>
      <c r="X5" s="441"/>
    </row>
    <row r="6" spans="1:24" ht="13.5" customHeight="1" x14ac:dyDescent="0.2">
      <c r="A6" s="411"/>
      <c r="B6" s="421"/>
      <c r="C6" s="1559"/>
      <c r="D6" s="1559"/>
      <c r="E6" s="1561" t="s">
        <v>607</v>
      </c>
      <c r="F6" s="1561"/>
      <c r="G6" s="1561"/>
      <c r="H6" s="1561"/>
      <c r="I6" s="1561"/>
      <c r="J6" s="1561"/>
      <c r="K6" s="1561"/>
      <c r="L6" s="1561"/>
      <c r="M6" s="1562" t="s">
        <v>608</v>
      </c>
      <c r="N6" s="1562"/>
      <c r="O6" s="1562"/>
      <c r="P6" s="1562"/>
      <c r="Q6" s="1562"/>
      <c r="R6" s="626"/>
      <c r="S6" s="411"/>
      <c r="T6" s="441"/>
      <c r="U6" s="441"/>
      <c r="V6" s="756"/>
      <c r="W6" s="441"/>
      <c r="X6" s="441"/>
    </row>
    <row r="7" spans="1:24" x14ac:dyDescent="0.2">
      <c r="A7" s="411"/>
      <c r="B7" s="421"/>
      <c r="C7" s="426"/>
      <c r="D7" s="426"/>
      <c r="E7" s="730" t="s">
        <v>101</v>
      </c>
      <c r="F7" s="730" t="s">
        <v>100</v>
      </c>
      <c r="G7" s="730" t="s">
        <v>99</v>
      </c>
      <c r="H7" s="730" t="s">
        <v>98</v>
      </c>
      <c r="I7" s="730" t="s">
        <v>97</v>
      </c>
      <c r="J7" s="730" t="s">
        <v>96</v>
      </c>
      <c r="K7" s="730" t="s">
        <v>95</v>
      </c>
      <c r="L7" s="730" t="s">
        <v>94</v>
      </c>
      <c r="M7" s="730" t="s">
        <v>93</v>
      </c>
      <c r="N7" s="730" t="s">
        <v>104</v>
      </c>
      <c r="O7" s="730" t="s">
        <v>103</v>
      </c>
      <c r="P7" s="730" t="s">
        <v>102</v>
      </c>
      <c r="Q7" s="730" t="s">
        <v>101</v>
      </c>
      <c r="R7" s="422"/>
      <c r="S7" s="411"/>
      <c r="T7" s="441"/>
      <c r="U7" s="441"/>
      <c r="V7" s="756"/>
      <c r="W7" s="441"/>
      <c r="X7" s="441"/>
    </row>
    <row r="8" spans="1:24" s="633" customFormat="1" ht="22.5" customHeight="1" x14ac:dyDescent="0.2">
      <c r="A8" s="630"/>
      <c r="B8" s="631"/>
      <c r="C8" s="1560" t="s">
        <v>68</v>
      </c>
      <c r="D8" s="1560"/>
      <c r="E8" s="408">
        <v>796466</v>
      </c>
      <c r="F8" s="408">
        <v>776883</v>
      </c>
      <c r="G8" s="408">
        <v>764836</v>
      </c>
      <c r="H8" s="408">
        <v>757282</v>
      </c>
      <c r="I8" s="408">
        <v>759019</v>
      </c>
      <c r="J8" s="408">
        <v>763098</v>
      </c>
      <c r="K8" s="408">
        <v>766983</v>
      </c>
      <c r="L8" s="408">
        <v>763346</v>
      </c>
      <c r="M8" s="408">
        <v>770950</v>
      </c>
      <c r="N8" s="408">
        <v>765373</v>
      </c>
      <c r="O8" s="408">
        <v>754676</v>
      </c>
      <c r="P8" s="408">
        <v>739185</v>
      </c>
      <c r="Q8" s="408">
        <v>716092</v>
      </c>
      <c r="R8" s="632"/>
      <c r="S8" s="630"/>
      <c r="T8" s="441"/>
      <c r="U8" s="441"/>
      <c r="V8" s="756"/>
      <c r="W8" s="441"/>
      <c r="X8" s="441"/>
    </row>
    <row r="9" spans="1:24" s="425" customFormat="1" ht="18.75" customHeight="1" x14ac:dyDescent="0.2">
      <c r="A9" s="423"/>
      <c r="B9" s="424"/>
      <c r="C9" s="430"/>
      <c r="D9" s="470" t="s">
        <v>330</v>
      </c>
      <c r="E9" s="471">
        <v>554070</v>
      </c>
      <c r="F9" s="471">
        <v>536656</v>
      </c>
      <c r="G9" s="471">
        <v>532698</v>
      </c>
      <c r="H9" s="471">
        <v>536581</v>
      </c>
      <c r="I9" s="471">
        <v>538713</v>
      </c>
      <c r="J9" s="471">
        <v>542030</v>
      </c>
      <c r="K9" s="471">
        <v>550250</v>
      </c>
      <c r="L9" s="471">
        <v>555167</v>
      </c>
      <c r="M9" s="471">
        <v>570380</v>
      </c>
      <c r="N9" s="471">
        <v>575999</v>
      </c>
      <c r="O9" s="471">
        <v>575075</v>
      </c>
      <c r="P9" s="471">
        <v>562934</v>
      </c>
      <c r="Q9" s="471">
        <v>534958</v>
      </c>
      <c r="R9" s="454"/>
      <c r="S9" s="423"/>
      <c r="T9" s="756"/>
      <c r="U9" s="820"/>
      <c r="V9" s="756"/>
      <c r="W9" s="756"/>
      <c r="X9" s="756"/>
    </row>
    <row r="10" spans="1:24" s="425" customFormat="1" ht="18.75" customHeight="1" x14ac:dyDescent="0.2">
      <c r="A10" s="423"/>
      <c r="B10" s="424"/>
      <c r="C10" s="430"/>
      <c r="D10" s="470" t="s">
        <v>224</v>
      </c>
      <c r="E10" s="471">
        <v>62548</v>
      </c>
      <c r="F10" s="471">
        <v>61512</v>
      </c>
      <c r="G10" s="471">
        <v>61827</v>
      </c>
      <c r="H10" s="471">
        <v>62274</v>
      </c>
      <c r="I10" s="471">
        <v>62435</v>
      </c>
      <c r="J10" s="471">
        <v>64281</v>
      </c>
      <c r="K10" s="471">
        <v>64661</v>
      </c>
      <c r="L10" s="471">
        <v>63766</v>
      </c>
      <c r="M10" s="471">
        <v>64582</v>
      </c>
      <c r="N10" s="471">
        <v>63024</v>
      </c>
      <c r="O10" s="471">
        <v>63484</v>
      </c>
      <c r="P10" s="471">
        <v>63661</v>
      </c>
      <c r="Q10" s="471">
        <v>64519</v>
      </c>
      <c r="R10" s="454"/>
      <c r="S10" s="423"/>
      <c r="T10" s="756"/>
      <c r="U10" s="756"/>
      <c r="V10" s="819"/>
      <c r="W10" s="756"/>
      <c r="X10" s="756"/>
    </row>
    <row r="11" spans="1:24" s="425" customFormat="1" ht="18.75" customHeight="1" x14ac:dyDescent="0.2">
      <c r="A11" s="423"/>
      <c r="B11" s="424"/>
      <c r="C11" s="430"/>
      <c r="D11" s="470" t="s">
        <v>225</v>
      </c>
      <c r="E11" s="471">
        <v>158051</v>
      </c>
      <c r="F11" s="471">
        <v>155892</v>
      </c>
      <c r="G11" s="471">
        <v>146321</v>
      </c>
      <c r="H11" s="471">
        <v>135308</v>
      </c>
      <c r="I11" s="471">
        <v>134594</v>
      </c>
      <c r="J11" s="471">
        <v>133858</v>
      </c>
      <c r="K11" s="471">
        <v>129471</v>
      </c>
      <c r="L11" s="471">
        <v>122486</v>
      </c>
      <c r="M11" s="471">
        <v>114433</v>
      </c>
      <c r="N11" s="471">
        <v>104602</v>
      </c>
      <c r="O11" s="471">
        <v>94036</v>
      </c>
      <c r="P11" s="471">
        <v>90913</v>
      </c>
      <c r="Q11" s="471">
        <v>94347</v>
      </c>
      <c r="R11" s="454"/>
      <c r="S11" s="423"/>
      <c r="T11" s="756"/>
      <c r="U11" s="756"/>
      <c r="V11" s="819"/>
      <c r="W11" s="756"/>
      <c r="X11" s="756"/>
    </row>
    <row r="12" spans="1:24" s="425" customFormat="1" ht="22.5" customHeight="1" x14ac:dyDescent="0.2">
      <c r="A12" s="423"/>
      <c r="B12" s="424"/>
      <c r="C12" s="430"/>
      <c r="D12" s="472" t="s">
        <v>331</v>
      </c>
      <c r="E12" s="471">
        <v>21797</v>
      </c>
      <c r="F12" s="471">
        <v>22823</v>
      </c>
      <c r="G12" s="471">
        <v>23990</v>
      </c>
      <c r="H12" s="471">
        <v>23119</v>
      </c>
      <c r="I12" s="471">
        <v>23277</v>
      </c>
      <c r="J12" s="471">
        <v>22929</v>
      </c>
      <c r="K12" s="471">
        <v>22601</v>
      </c>
      <c r="L12" s="471">
        <v>21927</v>
      </c>
      <c r="M12" s="471">
        <v>21555</v>
      </c>
      <c r="N12" s="471">
        <v>21748</v>
      </c>
      <c r="O12" s="471">
        <v>22081</v>
      </c>
      <c r="P12" s="471">
        <v>21677</v>
      </c>
      <c r="Q12" s="471">
        <v>22268</v>
      </c>
      <c r="R12" s="454"/>
      <c r="S12" s="423"/>
      <c r="T12" s="756"/>
      <c r="U12" s="756"/>
      <c r="V12" s="819"/>
      <c r="W12" s="756"/>
      <c r="X12" s="756"/>
    </row>
    <row r="13" spans="1:24" ht="15.75" customHeight="1" thickBot="1" x14ac:dyDescent="0.25">
      <c r="A13" s="411"/>
      <c r="B13" s="421"/>
      <c r="C13" s="426"/>
      <c r="D13" s="426"/>
      <c r="E13" s="770"/>
      <c r="F13" s="770"/>
      <c r="G13" s="770"/>
      <c r="H13" s="770"/>
      <c r="I13" s="770"/>
      <c r="J13" s="770"/>
      <c r="K13" s="770"/>
      <c r="L13" s="770"/>
      <c r="M13" s="770"/>
      <c r="N13" s="770"/>
      <c r="O13" s="770"/>
      <c r="P13" s="482"/>
      <c r="Q13" s="482"/>
      <c r="R13" s="422"/>
      <c r="S13" s="411"/>
      <c r="T13" s="441"/>
      <c r="U13" s="441"/>
      <c r="V13" s="819"/>
      <c r="W13" s="441"/>
      <c r="X13" s="441"/>
    </row>
    <row r="14" spans="1:24" ht="13.5" customHeight="1" thickBot="1" x14ac:dyDescent="0.25">
      <c r="A14" s="411"/>
      <c r="B14" s="421"/>
      <c r="C14" s="627" t="s">
        <v>25</v>
      </c>
      <c r="D14" s="628"/>
      <c r="E14" s="628"/>
      <c r="F14" s="628"/>
      <c r="G14" s="628"/>
      <c r="H14" s="628"/>
      <c r="I14" s="628"/>
      <c r="J14" s="628"/>
      <c r="K14" s="628"/>
      <c r="L14" s="628"/>
      <c r="M14" s="628"/>
      <c r="N14" s="628"/>
      <c r="O14" s="628"/>
      <c r="P14" s="628"/>
      <c r="Q14" s="629"/>
      <c r="R14" s="422"/>
      <c r="S14" s="411"/>
      <c r="T14" s="441"/>
      <c r="U14" s="441"/>
      <c r="V14" s="819"/>
      <c r="W14" s="441"/>
      <c r="X14" s="441"/>
    </row>
    <row r="15" spans="1:24" ht="9.75" customHeight="1" x14ac:dyDescent="0.2">
      <c r="A15" s="411"/>
      <c r="B15" s="421"/>
      <c r="C15" s="1559" t="s">
        <v>78</v>
      </c>
      <c r="D15" s="1559"/>
      <c r="E15" s="429"/>
      <c r="F15" s="429"/>
      <c r="G15" s="429"/>
      <c r="H15" s="429"/>
      <c r="I15" s="429"/>
      <c r="J15" s="429"/>
      <c r="K15" s="429"/>
      <c r="L15" s="429"/>
      <c r="M15" s="429"/>
      <c r="N15" s="429"/>
      <c r="O15" s="429"/>
      <c r="P15" s="518"/>
      <c r="Q15" s="518"/>
      <c r="R15" s="422"/>
      <c r="S15" s="411"/>
      <c r="T15" s="441"/>
      <c r="U15" s="441"/>
      <c r="V15" s="819"/>
      <c r="W15" s="441"/>
      <c r="X15" s="441"/>
    </row>
    <row r="16" spans="1:24" s="633" customFormat="1" ht="22.5" customHeight="1" x14ac:dyDescent="0.2">
      <c r="A16" s="630"/>
      <c r="B16" s="631"/>
      <c r="C16" s="1560" t="s">
        <v>68</v>
      </c>
      <c r="D16" s="1560"/>
      <c r="E16" s="408">
        <v>554070</v>
      </c>
      <c r="F16" s="408">
        <v>536656</v>
      </c>
      <c r="G16" s="408">
        <v>532698</v>
      </c>
      <c r="H16" s="408">
        <v>536581</v>
      </c>
      <c r="I16" s="408">
        <v>538713</v>
      </c>
      <c r="J16" s="408">
        <v>542030</v>
      </c>
      <c r="K16" s="408">
        <v>550250</v>
      </c>
      <c r="L16" s="408">
        <v>555167</v>
      </c>
      <c r="M16" s="408">
        <v>570380</v>
      </c>
      <c r="N16" s="408">
        <v>575999</v>
      </c>
      <c r="O16" s="408">
        <v>575075</v>
      </c>
      <c r="P16" s="408">
        <v>562934</v>
      </c>
      <c r="Q16" s="408">
        <f>+Q9</f>
        <v>534958</v>
      </c>
      <c r="R16" s="632"/>
      <c r="S16" s="630"/>
      <c r="T16" s="821"/>
      <c r="U16" s="854"/>
      <c r="V16" s="819"/>
      <c r="W16" s="996"/>
      <c r="X16" s="821"/>
    </row>
    <row r="17" spans="1:24" ht="22.5" customHeight="1" x14ac:dyDescent="0.2">
      <c r="A17" s="411"/>
      <c r="B17" s="421"/>
      <c r="C17" s="587"/>
      <c r="D17" s="474" t="s">
        <v>72</v>
      </c>
      <c r="E17" s="162">
        <v>268637</v>
      </c>
      <c r="F17" s="162">
        <v>256915</v>
      </c>
      <c r="G17" s="162">
        <v>252539</v>
      </c>
      <c r="H17" s="162">
        <v>252227</v>
      </c>
      <c r="I17" s="162">
        <v>253291</v>
      </c>
      <c r="J17" s="162">
        <v>256753</v>
      </c>
      <c r="K17" s="162">
        <v>262397</v>
      </c>
      <c r="L17" s="162">
        <v>267051</v>
      </c>
      <c r="M17" s="162">
        <v>274362</v>
      </c>
      <c r="N17" s="162">
        <v>276279</v>
      </c>
      <c r="O17" s="162">
        <v>274995</v>
      </c>
      <c r="P17" s="162">
        <v>268457</v>
      </c>
      <c r="Q17" s="162">
        <v>254819</v>
      </c>
      <c r="R17" s="422"/>
      <c r="S17" s="411"/>
      <c r="T17" s="441"/>
      <c r="U17" s="441"/>
      <c r="V17" s="997"/>
      <c r="W17" s="957"/>
      <c r="X17" s="441"/>
    </row>
    <row r="18" spans="1:24" ht="15.75" customHeight="1" x14ac:dyDescent="0.2">
      <c r="A18" s="411"/>
      <c r="B18" s="421"/>
      <c r="C18" s="587"/>
      <c r="D18" s="474" t="s">
        <v>71</v>
      </c>
      <c r="E18" s="162">
        <v>285433</v>
      </c>
      <c r="F18" s="162">
        <v>279741</v>
      </c>
      <c r="G18" s="162">
        <v>280159</v>
      </c>
      <c r="H18" s="162">
        <v>284354</v>
      </c>
      <c r="I18" s="162">
        <v>285422</v>
      </c>
      <c r="J18" s="162">
        <v>285277</v>
      </c>
      <c r="K18" s="162">
        <v>287853</v>
      </c>
      <c r="L18" s="162">
        <v>288116</v>
      </c>
      <c r="M18" s="162">
        <v>296018</v>
      </c>
      <c r="N18" s="162">
        <v>299720</v>
      </c>
      <c r="O18" s="162">
        <v>300080</v>
      </c>
      <c r="P18" s="162">
        <v>294477</v>
      </c>
      <c r="Q18" s="162">
        <v>280139</v>
      </c>
      <c r="R18" s="422"/>
      <c r="S18" s="411"/>
      <c r="T18" s="441"/>
      <c r="U18" s="441"/>
      <c r="V18" s="819"/>
      <c r="W18" s="441"/>
      <c r="X18" s="441"/>
    </row>
    <row r="19" spans="1:24" ht="22.5" customHeight="1" x14ac:dyDescent="0.2">
      <c r="A19" s="411"/>
      <c r="B19" s="421"/>
      <c r="C19" s="587"/>
      <c r="D19" s="474" t="s">
        <v>226</v>
      </c>
      <c r="E19" s="162">
        <v>65808</v>
      </c>
      <c r="F19" s="162">
        <v>60609</v>
      </c>
      <c r="G19" s="162">
        <v>60832</v>
      </c>
      <c r="H19" s="162">
        <v>63155</v>
      </c>
      <c r="I19" s="162">
        <v>67548</v>
      </c>
      <c r="J19" s="162">
        <v>71287</v>
      </c>
      <c r="K19" s="162">
        <v>71290</v>
      </c>
      <c r="L19" s="162">
        <v>69222</v>
      </c>
      <c r="M19" s="162">
        <v>72870</v>
      </c>
      <c r="N19" s="162">
        <v>73952</v>
      </c>
      <c r="O19" s="162">
        <v>72895</v>
      </c>
      <c r="P19" s="162">
        <v>70811</v>
      </c>
      <c r="Q19" s="162">
        <v>63963</v>
      </c>
      <c r="R19" s="422"/>
      <c r="S19" s="411"/>
      <c r="T19" s="441"/>
      <c r="U19" s="441"/>
      <c r="V19" s="819"/>
      <c r="W19" s="441"/>
      <c r="X19" s="441"/>
    </row>
    <row r="20" spans="1:24" ht="15.75" customHeight="1" x14ac:dyDescent="0.2">
      <c r="A20" s="411"/>
      <c r="B20" s="421"/>
      <c r="C20" s="587"/>
      <c r="D20" s="474" t="s">
        <v>227</v>
      </c>
      <c r="E20" s="162">
        <v>488262</v>
      </c>
      <c r="F20" s="162">
        <v>476047</v>
      </c>
      <c r="G20" s="162">
        <v>471866</v>
      </c>
      <c r="H20" s="162">
        <v>473426</v>
      </c>
      <c r="I20" s="162">
        <v>471165</v>
      </c>
      <c r="J20" s="162">
        <v>470743</v>
      </c>
      <c r="K20" s="162">
        <v>478960</v>
      </c>
      <c r="L20" s="162">
        <v>485945</v>
      </c>
      <c r="M20" s="162">
        <v>497510</v>
      </c>
      <c r="N20" s="162">
        <v>502047</v>
      </c>
      <c r="O20" s="162">
        <v>502180</v>
      </c>
      <c r="P20" s="162">
        <v>492123</v>
      </c>
      <c r="Q20" s="162">
        <v>470995</v>
      </c>
      <c r="R20" s="422"/>
      <c r="S20" s="411"/>
      <c r="T20" s="819"/>
      <c r="U20" s="957"/>
      <c r="V20" s="819"/>
      <c r="W20" s="441"/>
      <c r="X20" s="441"/>
    </row>
    <row r="21" spans="1:24" ht="22.5" customHeight="1" x14ac:dyDescent="0.2">
      <c r="A21" s="411"/>
      <c r="B21" s="421"/>
      <c r="C21" s="587"/>
      <c r="D21" s="474" t="s">
        <v>216</v>
      </c>
      <c r="E21" s="162">
        <v>58854</v>
      </c>
      <c r="F21" s="162">
        <v>55386</v>
      </c>
      <c r="G21" s="162">
        <v>56806</v>
      </c>
      <c r="H21" s="162">
        <v>59466</v>
      </c>
      <c r="I21" s="162">
        <v>62630</v>
      </c>
      <c r="J21" s="162">
        <v>63545</v>
      </c>
      <c r="K21" s="162">
        <v>62182</v>
      </c>
      <c r="L21" s="162">
        <v>59726</v>
      </c>
      <c r="M21" s="162">
        <v>61992</v>
      </c>
      <c r="N21" s="162">
        <v>62628</v>
      </c>
      <c r="O21" s="162">
        <v>62933</v>
      </c>
      <c r="P21" s="162">
        <v>62077</v>
      </c>
      <c r="Q21" s="162">
        <v>57932</v>
      </c>
      <c r="R21" s="422"/>
      <c r="S21" s="411"/>
      <c r="T21" s="441"/>
      <c r="U21" s="957"/>
      <c r="V21" s="994"/>
      <c r="W21" s="819"/>
      <c r="X21" s="441"/>
    </row>
    <row r="22" spans="1:24" ht="15.75" customHeight="1" x14ac:dyDescent="0.2">
      <c r="A22" s="411"/>
      <c r="B22" s="421"/>
      <c r="C22" s="587"/>
      <c r="D22" s="474" t="s">
        <v>228</v>
      </c>
      <c r="E22" s="162">
        <v>495216</v>
      </c>
      <c r="F22" s="162">
        <v>481270</v>
      </c>
      <c r="G22" s="162">
        <v>475892</v>
      </c>
      <c r="H22" s="162">
        <v>477115</v>
      </c>
      <c r="I22" s="162">
        <v>476083</v>
      </c>
      <c r="J22" s="162">
        <v>478485</v>
      </c>
      <c r="K22" s="162">
        <v>488068</v>
      </c>
      <c r="L22" s="162">
        <v>495441</v>
      </c>
      <c r="M22" s="162">
        <v>508388</v>
      </c>
      <c r="N22" s="162">
        <v>513371</v>
      </c>
      <c r="O22" s="162">
        <v>512142</v>
      </c>
      <c r="P22" s="162">
        <v>500857</v>
      </c>
      <c r="Q22" s="162">
        <v>477026</v>
      </c>
      <c r="R22" s="422"/>
      <c r="S22" s="411"/>
      <c r="T22" s="441"/>
      <c r="U22" s="957"/>
      <c r="V22" s="994"/>
      <c r="W22" s="441"/>
      <c r="X22" s="441"/>
    </row>
    <row r="23" spans="1:24" ht="15" customHeight="1" x14ac:dyDescent="0.2">
      <c r="A23" s="411"/>
      <c r="B23" s="421"/>
      <c r="C23" s="474"/>
      <c r="D23" s="476" t="s">
        <v>334</v>
      </c>
      <c r="E23" s="162">
        <v>18270</v>
      </c>
      <c r="F23" s="162">
        <v>18011</v>
      </c>
      <c r="G23" s="162">
        <v>18259</v>
      </c>
      <c r="H23" s="162">
        <v>18056</v>
      </c>
      <c r="I23" s="162">
        <v>18258</v>
      </c>
      <c r="J23" s="162">
        <v>19450</v>
      </c>
      <c r="K23" s="162">
        <v>19787</v>
      </c>
      <c r="L23" s="162">
        <v>20944</v>
      </c>
      <c r="M23" s="162">
        <v>21456</v>
      </c>
      <c r="N23" s="162">
        <v>21900</v>
      </c>
      <c r="O23" s="162">
        <v>22094</v>
      </c>
      <c r="P23" s="162">
        <v>21215</v>
      </c>
      <c r="Q23" s="162" t="s">
        <v>395</v>
      </c>
      <c r="R23" s="422"/>
      <c r="S23" s="411"/>
      <c r="T23" s="441"/>
      <c r="U23" s="441"/>
      <c r="V23" s="819"/>
      <c r="W23" s="957"/>
      <c r="X23" s="441"/>
    </row>
    <row r="24" spans="1:24" ht="15" customHeight="1" x14ac:dyDescent="0.2">
      <c r="A24" s="411"/>
      <c r="B24" s="421"/>
      <c r="C24" s="206"/>
      <c r="D24" s="98" t="s">
        <v>217</v>
      </c>
      <c r="E24" s="162">
        <v>147675</v>
      </c>
      <c r="F24" s="162">
        <v>142345</v>
      </c>
      <c r="G24" s="162">
        <v>138860</v>
      </c>
      <c r="H24" s="162">
        <v>138725</v>
      </c>
      <c r="I24" s="162">
        <v>136398</v>
      </c>
      <c r="J24" s="162">
        <v>135587</v>
      </c>
      <c r="K24" s="162">
        <v>136236</v>
      </c>
      <c r="L24" s="162">
        <v>137870</v>
      </c>
      <c r="M24" s="162">
        <v>140438</v>
      </c>
      <c r="N24" s="162">
        <v>140914</v>
      </c>
      <c r="O24" s="162">
        <v>140566</v>
      </c>
      <c r="P24" s="162">
        <v>137545</v>
      </c>
      <c r="Q24" s="162" t="s">
        <v>395</v>
      </c>
      <c r="R24" s="422"/>
      <c r="S24" s="411"/>
      <c r="T24" s="441"/>
      <c r="U24" s="441"/>
      <c r="V24" s="819"/>
      <c r="W24" s="441"/>
      <c r="X24" s="441"/>
    </row>
    <row r="25" spans="1:24" ht="15" customHeight="1" x14ac:dyDescent="0.2">
      <c r="A25" s="411"/>
      <c r="B25" s="421"/>
      <c r="C25" s="206"/>
      <c r="D25" s="98" t="s">
        <v>165</v>
      </c>
      <c r="E25" s="162">
        <v>326554</v>
      </c>
      <c r="F25" s="162">
        <v>318256</v>
      </c>
      <c r="G25" s="162">
        <v>316189</v>
      </c>
      <c r="H25" s="162">
        <v>317806</v>
      </c>
      <c r="I25" s="162">
        <v>318515</v>
      </c>
      <c r="J25" s="162">
        <v>319559</v>
      </c>
      <c r="K25" s="162">
        <v>327720</v>
      </c>
      <c r="L25" s="162">
        <v>331958</v>
      </c>
      <c r="M25" s="162">
        <v>341449</v>
      </c>
      <c r="N25" s="162">
        <v>345224</v>
      </c>
      <c r="O25" s="162">
        <v>344075</v>
      </c>
      <c r="P25" s="162">
        <v>336723</v>
      </c>
      <c r="Q25" s="162" t="s">
        <v>395</v>
      </c>
      <c r="R25" s="422"/>
      <c r="S25" s="411"/>
      <c r="T25" s="441"/>
      <c r="U25" s="441"/>
      <c r="V25" s="819"/>
      <c r="W25" s="441"/>
      <c r="X25" s="441"/>
    </row>
    <row r="26" spans="1:24" ht="15" customHeight="1" x14ac:dyDescent="0.2">
      <c r="A26" s="411"/>
      <c r="B26" s="421"/>
      <c r="C26" s="206"/>
      <c r="D26" s="98" t="s">
        <v>218</v>
      </c>
      <c r="E26" s="162">
        <v>2717</v>
      </c>
      <c r="F26" s="162">
        <v>2658</v>
      </c>
      <c r="G26" s="162">
        <v>2584</v>
      </c>
      <c r="H26" s="162">
        <v>2528</v>
      </c>
      <c r="I26" s="162">
        <v>2912</v>
      </c>
      <c r="J26" s="162">
        <v>3889</v>
      </c>
      <c r="K26" s="162">
        <v>4325</v>
      </c>
      <c r="L26" s="162">
        <v>4669</v>
      </c>
      <c r="M26" s="162">
        <v>5045</v>
      </c>
      <c r="N26" s="162">
        <v>5333</v>
      </c>
      <c r="O26" s="162">
        <v>5407</v>
      </c>
      <c r="P26" s="162">
        <v>5374</v>
      </c>
      <c r="Q26" s="162" t="s">
        <v>395</v>
      </c>
      <c r="R26" s="422"/>
      <c r="S26" s="411"/>
      <c r="T26" s="441"/>
      <c r="U26" s="441"/>
      <c r="V26" s="819"/>
      <c r="W26" s="441"/>
      <c r="X26" s="441"/>
    </row>
    <row r="27" spans="1:24" ht="22.5" customHeight="1" x14ac:dyDescent="0.2">
      <c r="A27" s="411"/>
      <c r="B27" s="421"/>
      <c r="C27" s="587"/>
      <c r="D27" s="474" t="s">
        <v>229</v>
      </c>
      <c r="E27" s="162">
        <v>274700</v>
      </c>
      <c r="F27" s="162">
        <v>263390</v>
      </c>
      <c r="G27" s="162">
        <v>263682</v>
      </c>
      <c r="H27" s="162">
        <v>268234</v>
      </c>
      <c r="I27" s="162">
        <v>272614</v>
      </c>
      <c r="J27" s="162">
        <v>278941</v>
      </c>
      <c r="K27" s="162">
        <v>287609</v>
      </c>
      <c r="L27" s="162">
        <v>295128</v>
      </c>
      <c r="M27" s="162">
        <v>305668</v>
      </c>
      <c r="N27" s="162">
        <v>308328</v>
      </c>
      <c r="O27" s="162">
        <v>303320</v>
      </c>
      <c r="P27" s="162">
        <v>294706</v>
      </c>
      <c r="Q27" s="162">
        <v>276381</v>
      </c>
      <c r="R27" s="422"/>
      <c r="S27" s="411"/>
      <c r="T27" s="441"/>
      <c r="U27" s="854"/>
      <c r="V27" s="819"/>
      <c r="W27" s="441"/>
      <c r="X27" s="441"/>
    </row>
    <row r="28" spans="1:24" ht="15.75" customHeight="1" x14ac:dyDescent="0.2">
      <c r="A28" s="411"/>
      <c r="B28" s="421"/>
      <c r="C28" s="587"/>
      <c r="D28" s="474" t="s">
        <v>230</v>
      </c>
      <c r="E28" s="162">
        <v>279370</v>
      </c>
      <c r="F28" s="162">
        <v>273266</v>
      </c>
      <c r="G28" s="162">
        <v>269016</v>
      </c>
      <c r="H28" s="162">
        <v>268347</v>
      </c>
      <c r="I28" s="162">
        <v>266099</v>
      </c>
      <c r="J28" s="162">
        <v>263089</v>
      </c>
      <c r="K28" s="162">
        <v>262641</v>
      </c>
      <c r="L28" s="162">
        <v>260039</v>
      </c>
      <c r="M28" s="162">
        <v>264712</v>
      </c>
      <c r="N28" s="162">
        <v>267671</v>
      </c>
      <c r="O28" s="162">
        <v>271755</v>
      </c>
      <c r="P28" s="162">
        <v>268228</v>
      </c>
      <c r="Q28" s="162">
        <v>258577</v>
      </c>
      <c r="R28" s="422"/>
      <c r="S28" s="411"/>
      <c r="T28" s="441"/>
      <c r="U28" s="854"/>
      <c r="V28" s="819"/>
      <c r="W28" s="441"/>
      <c r="X28" s="441"/>
    </row>
    <row r="29" spans="1:24" ht="22.5" customHeight="1" x14ac:dyDescent="0.2">
      <c r="A29" s="411"/>
      <c r="B29" s="421"/>
      <c r="C29" s="587"/>
      <c r="D29" s="474" t="s">
        <v>231</v>
      </c>
      <c r="E29" s="162">
        <v>32421</v>
      </c>
      <c r="F29" s="162">
        <v>31794</v>
      </c>
      <c r="G29" s="162">
        <v>31455</v>
      </c>
      <c r="H29" s="162">
        <v>31138</v>
      </c>
      <c r="I29" s="162">
        <v>30953</v>
      </c>
      <c r="J29" s="162">
        <v>31155</v>
      </c>
      <c r="K29" s="162">
        <v>31440</v>
      </c>
      <c r="L29" s="162">
        <v>31614</v>
      </c>
      <c r="M29" s="162">
        <v>31963</v>
      </c>
      <c r="N29" s="162">
        <v>32312</v>
      </c>
      <c r="O29" s="162">
        <v>32785</v>
      </c>
      <c r="P29" s="162">
        <v>32415</v>
      </c>
      <c r="Q29" s="162">
        <v>31592</v>
      </c>
      <c r="R29" s="422"/>
      <c r="S29" s="411"/>
      <c r="T29" s="441"/>
      <c r="U29" s="441"/>
      <c r="V29" s="819"/>
      <c r="W29" s="441"/>
      <c r="X29" s="441"/>
    </row>
    <row r="30" spans="1:24" ht="15.75" customHeight="1" x14ac:dyDescent="0.2">
      <c r="A30" s="411"/>
      <c r="B30" s="421"/>
      <c r="C30" s="587"/>
      <c r="D30" s="474" t="s">
        <v>232</v>
      </c>
      <c r="E30" s="162">
        <v>118841</v>
      </c>
      <c r="F30" s="162">
        <v>116703</v>
      </c>
      <c r="G30" s="162">
        <v>114433</v>
      </c>
      <c r="H30" s="162">
        <v>113829</v>
      </c>
      <c r="I30" s="162">
        <v>111745</v>
      </c>
      <c r="J30" s="162">
        <v>111607</v>
      </c>
      <c r="K30" s="162">
        <v>112821</v>
      </c>
      <c r="L30" s="162">
        <v>113722</v>
      </c>
      <c r="M30" s="162">
        <v>114732</v>
      </c>
      <c r="N30" s="162">
        <v>115119</v>
      </c>
      <c r="O30" s="162">
        <v>115209</v>
      </c>
      <c r="P30" s="162">
        <v>112293</v>
      </c>
      <c r="Q30" s="162">
        <v>107595</v>
      </c>
      <c r="R30" s="422"/>
      <c r="S30" s="411"/>
      <c r="T30" s="441"/>
      <c r="U30" s="441"/>
      <c r="V30" s="819"/>
      <c r="W30" s="441"/>
      <c r="X30" s="441"/>
    </row>
    <row r="31" spans="1:24" ht="15.75" customHeight="1" x14ac:dyDescent="0.2">
      <c r="A31" s="411"/>
      <c r="B31" s="421"/>
      <c r="C31" s="587"/>
      <c r="D31" s="474" t="s">
        <v>233</v>
      </c>
      <c r="E31" s="162">
        <v>89456</v>
      </c>
      <c r="F31" s="162">
        <v>87001</v>
      </c>
      <c r="G31" s="162">
        <v>85419</v>
      </c>
      <c r="H31" s="162">
        <v>85219</v>
      </c>
      <c r="I31" s="162">
        <v>84160</v>
      </c>
      <c r="J31" s="162">
        <v>85452</v>
      </c>
      <c r="K31" s="162">
        <v>87497</v>
      </c>
      <c r="L31" s="162">
        <v>89430</v>
      </c>
      <c r="M31" s="162">
        <v>91390</v>
      </c>
      <c r="N31" s="162">
        <v>92404</v>
      </c>
      <c r="O31" s="162">
        <v>92246</v>
      </c>
      <c r="P31" s="162">
        <v>90364</v>
      </c>
      <c r="Q31" s="162">
        <v>86125</v>
      </c>
      <c r="R31" s="422"/>
      <c r="S31" s="411"/>
      <c r="T31" s="441"/>
      <c r="U31" s="441"/>
      <c r="V31" s="819"/>
      <c r="W31" s="441"/>
      <c r="X31" s="441"/>
    </row>
    <row r="32" spans="1:24" ht="15.75" customHeight="1" x14ac:dyDescent="0.2">
      <c r="A32" s="411"/>
      <c r="B32" s="421"/>
      <c r="C32" s="587"/>
      <c r="D32" s="474" t="s">
        <v>234</v>
      </c>
      <c r="E32" s="162">
        <v>110428</v>
      </c>
      <c r="F32" s="162">
        <v>106137</v>
      </c>
      <c r="G32" s="162">
        <v>103702</v>
      </c>
      <c r="H32" s="162">
        <v>104736</v>
      </c>
      <c r="I32" s="162">
        <v>103683</v>
      </c>
      <c r="J32" s="162">
        <v>105323</v>
      </c>
      <c r="K32" s="162">
        <v>108087</v>
      </c>
      <c r="L32" s="162">
        <v>109979</v>
      </c>
      <c r="M32" s="162">
        <v>113943</v>
      </c>
      <c r="N32" s="162">
        <v>115824</v>
      </c>
      <c r="O32" s="162">
        <v>115653</v>
      </c>
      <c r="P32" s="162">
        <v>113179</v>
      </c>
      <c r="Q32" s="162">
        <v>107555</v>
      </c>
      <c r="R32" s="422"/>
      <c r="S32" s="411"/>
      <c r="T32" s="441"/>
      <c r="U32" s="441"/>
      <c r="V32" s="819"/>
      <c r="W32" s="441"/>
      <c r="X32" s="441"/>
    </row>
    <row r="33" spans="1:24" ht="15.75" customHeight="1" x14ac:dyDescent="0.2">
      <c r="A33" s="411"/>
      <c r="B33" s="421"/>
      <c r="C33" s="587"/>
      <c r="D33" s="474" t="s">
        <v>235</v>
      </c>
      <c r="E33" s="162">
        <v>130625</v>
      </c>
      <c r="F33" s="162">
        <v>124801</v>
      </c>
      <c r="G33" s="162">
        <v>124014</v>
      </c>
      <c r="H33" s="162">
        <v>127026</v>
      </c>
      <c r="I33" s="162">
        <v>129567</v>
      </c>
      <c r="J33" s="162">
        <v>133008</v>
      </c>
      <c r="K33" s="162">
        <v>135208</v>
      </c>
      <c r="L33" s="162">
        <v>136337</v>
      </c>
      <c r="M33" s="162">
        <v>141642</v>
      </c>
      <c r="N33" s="162">
        <v>143528</v>
      </c>
      <c r="O33" s="162">
        <v>142688</v>
      </c>
      <c r="P33" s="162">
        <v>139703</v>
      </c>
      <c r="Q33" s="162">
        <v>131393</v>
      </c>
      <c r="R33" s="422"/>
      <c r="S33" s="411"/>
      <c r="T33" s="441"/>
      <c r="U33" s="441"/>
      <c r="V33" s="819"/>
      <c r="W33" s="441"/>
      <c r="X33" s="441"/>
    </row>
    <row r="34" spans="1:24" ht="15.75" customHeight="1" x14ac:dyDescent="0.2">
      <c r="A34" s="411"/>
      <c r="B34" s="421"/>
      <c r="C34" s="587"/>
      <c r="D34" s="474" t="s">
        <v>236</v>
      </c>
      <c r="E34" s="162">
        <v>72299</v>
      </c>
      <c r="F34" s="162">
        <v>70220</v>
      </c>
      <c r="G34" s="162">
        <v>73675</v>
      </c>
      <c r="H34" s="162">
        <v>74633</v>
      </c>
      <c r="I34" s="162">
        <v>78605</v>
      </c>
      <c r="J34" s="162">
        <v>75485</v>
      </c>
      <c r="K34" s="162">
        <v>75197</v>
      </c>
      <c r="L34" s="162">
        <v>74085</v>
      </c>
      <c r="M34" s="162">
        <v>76710</v>
      </c>
      <c r="N34" s="162">
        <v>76812</v>
      </c>
      <c r="O34" s="162">
        <v>76494</v>
      </c>
      <c r="P34" s="162">
        <v>74980</v>
      </c>
      <c r="Q34" s="162">
        <v>70698</v>
      </c>
      <c r="R34" s="422"/>
      <c r="S34" s="411"/>
      <c r="T34" s="441"/>
      <c r="U34" s="441"/>
      <c r="V34" s="822"/>
      <c r="W34" s="441"/>
      <c r="X34" s="441"/>
    </row>
    <row r="35" spans="1:24" ht="22.5" customHeight="1" x14ac:dyDescent="0.2">
      <c r="A35" s="411"/>
      <c r="B35" s="421"/>
      <c r="C35" s="587"/>
      <c r="D35" s="474" t="s">
        <v>189</v>
      </c>
      <c r="E35" s="162">
        <v>233205</v>
      </c>
      <c r="F35" s="162">
        <v>229702</v>
      </c>
      <c r="G35" s="162">
        <v>230567</v>
      </c>
      <c r="H35" s="162">
        <v>235743</v>
      </c>
      <c r="I35" s="162">
        <v>232848</v>
      </c>
      <c r="J35" s="162">
        <v>230249</v>
      </c>
      <c r="K35" s="162">
        <v>230399</v>
      </c>
      <c r="L35" s="162">
        <v>231005</v>
      </c>
      <c r="M35" s="162">
        <v>235032</v>
      </c>
      <c r="N35" s="162">
        <v>235746</v>
      </c>
      <c r="O35" s="162">
        <v>236307</v>
      </c>
      <c r="P35" s="162">
        <v>233787</v>
      </c>
      <c r="Q35" s="162">
        <v>224482</v>
      </c>
      <c r="R35" s="422"/>
      <c r="S35" s="411"/>
      <c r="T35" s="441"/>
      <c r="U35" s="441"/>
      <c r="V35" s="819"/>
      <c r="W35" s="441"/>
      <c r="X35" s="441"/>
    </row>
    <row r="36" spans="1:24" ht="15.75" customHeight="1" x14ac:dyDescent="0.2">
      <c r="A36" s="411"/>
      <c r="B36" s="421"/>
      <c r="C36" s="587"/>
      <c r="D36" s="474" t="s">
        <v>190</v>
      </c>
      <c r="E36" s="162">
        <v>97848</v>
      </c>
      <c r="F36" s="162">
        <v>94526</v>
      </c>
      <c r="G36" s="162">
        <v>93439</v>
      </c>
      <c r="H36" s="162">
        <v>93927</v>
      </c>
      <c r="I36" s="162">
        <v>94153</v>
      </c>
      <c r="J36" s="162">
        <v>94712</v>
      </c>
      <c r="K36" s="162">
        <v>95898</v>
      </c>
      <c r="L36" s="162">
        <v>98159</v>
      </c>
      <c r="M36" s="162">
        <v>101281</v>
      </c>
      <c r="N36" s="162">
        <v>102273</v>
      </c>
      <c r="O36" s="162">
        <v>101878</v>
      </c>
      <c r="P36" s="162">
        <v>99811</v>
      </c>
      <c r="Q36" s="162">
        <v>70445</v>
      </c>
      <c r="R36" s="422"/>
      <c r="S36" s="411"/>
      <c r="T36" s="441"/>
      <c r="U36" s="441"/>
      <c r="V36" s="819"/>
      <c r="W36" s="441"/>
      <c r="X36" s="441"/>
    </row>
    <row r="37" spans="1:24" ht="15.75" customHeight="1" x14ac:dyDescent="0.2">
      <c r="A37" s="411"/>
      <c r="B37" s="421"/>
      <c r="C37" s="587"/>
      <c r="D37" s="474" t="s">
        <v>59</v>
      </c>
      <c r="E37" s="162">
        <v>134401</v>
      </c>
      <c r="F37" s="162">
        <v>127865</v>
      </c>
      <c r="G37" s="162">
        <v>126012</v>
      </c>
      <c r="H37" s="162">
        <v>125193</v>
      </c>
      <c r="I37" s="162">
        <v>127937</v>
      </c>
      <c r="J37" s="162">
        <v>128826</v>
      </c>
      <c r="K37" s="162">
        <v>128915</v>
      </c>
      <c r="L37" s="162">
        <v>130454</v>
      </c>
      <c r="M37" s="162">
        <v>135724</v>
      </c>
      <c r="N37" s="162">
        <v>138551</v>
      </c>
      <c r="O37" s="162">
        <v>139385</v>
      </c>
      <c r="P37" s="162">
        <v>136833</v>
      </c>
      <c r="Q37" s="162">
        <v>164220</v>
      </c>
      <c r="R37" s="422"/>
      <c r="S37" s="411"/>
      <c r="T37" s="441"/>
      <c r="U37" s="441"/>
      <c r="V37" s="819"/>
      <c r="W37" s="441"/>
      <c r="X37" s="441"/>
    </row>
    <row r="38" spans="1:24" ht="15.75" customHeight="1" x14ac:dyDescent="0.2">
      <c r="A38" s="411"/>
      <c r="B38" s="421"/>
      <c r="C38" s="587"/>
      <c r="D38" s="474" t="s">
        <v>192</v>
      </c>
      <c r="E38" s="162">
        <v>34622</v>
      </c>
      <c r="F38" s="162">
        <v>33536</v>
      </c>
      <c r="G38" s="162">
        <v>33789</v>
      </c>
      <c r="H38" s="162">
        <v>33337</v>
      </c>
      <c r="I38" s="162">
        <v>34258</v>
      </c>
      <c r="J38" s="162">
        <v>35246</v>
      </c>
      <c r="K38" s="162">
        <v>35417</v>
      </c>
      <c r="L38" s="162">
        <v>35787</v>
      </c>
      <c r="M38" s="162">
        <v>37321</v>
      </c>
      <c r="N38" s="162">
        <v>38467</v>
      </c>
      <c r="O38" s="162">
        <v>39820</v>
      </c>
      <c r="P38" s="162">
        <v>38508</v>
      </c>
      <c r="Q38" s="162">
        <v>26400</v>
      </c>
      <c r="R38" s="422"/>
      <c r="S38" s="411"/>
      <c r="V38" s="725"/>
    </row>
    <row r="39" spans="1:24" ht="15.75" customHeight="1" x14ac:dyDescent="0.2">
      <c r="A39" s="411"/>
      <c r="B39" s="421"/>
      <c r="C39" s="587"/>
      <c r="D39" s="474" t="s">
        <v>193</v>
      </c>
      <c r="E39" s="162">
        <v>20368</v>
      </c>
      <c r="F39" s="162">
        <v>17852</v>
      </c>
      <c r="G39" s="162">
        <v>16369</v>
      </c>
      <c r="H39" s="162">
        <v>15761</v>
      </c>
      <c r="I39" s="162">
        <v>16966</v>
      </c>
      <c r="J39" s="162">
        <v>19817</v>
      </c>
      <c r="K39" s="162">
        <v>26014</v>
      </c>
      <c r="L39" s="162">
        <v>26206</v>
      </c>
      <c r="M39" s="162">
        <v>27392</v>
      </c>
      <c r="N39" s="162">
        <v>27040</v>
      </c>
      <c r="O39" s="162">
        <v>24180</v>
      </c>
      <c r="P39" s="162">
        <v>21027</v>
      </c>
      <c r="Q39" s="162">
        <v>17217</v>
      </c>
      <c r="R39" s="422"/>
      <c r="S39" s="411"/>
      <c r="V39" s="725"/>
    </row>
    <row r="40" spans="1:24" ht="15.75" customHeight="1" x14ac:dyDescent="0.2">
      <c r="A40" s="411"/>
      <c r="B40" s="421"/>
      <c r="C40" s="587"/>
      <c r="D40" s="474" t="s">
        <v>131</v>
      </c>
      <c r="E40" s="162">
        <v>11360</v>
      </c>
      <c r="F40" s="162">
        <v>11231</v>
      </c>
      <c r="G40" s="162">
        <v>10940</v>
      </c>
      <c r="H40" s="162">
        <v>10906</v>
      </c>
      <c r="I40" s="162">
        <v>10878</v>
      </c>
      <c r="J40" s="162">
        <v>10854</v>
      </c>
      <c r="K40" s="162">
        <v>10799</v>
      </c>
      <c r="L40" s="162">
        <v>10779</v>
      </c>
      <c r="M40" s="162">
        <v>10753</v>
      </c>
      <c r="N40" s="162">
        <v>10712</v>
      </c>
      <c r="O40" s="162">
        <v>10652</v>
      </c>
      <c r="P40" s="162">
        <v>10629</v>
      </c>
      <c r="Q40" s="162">
        <v>10536</v>
      </c>
      <c r="R40" s="422"/>
      <c r="S40" s="411"/>
      <c r="V40" s="725"/>
    </row>
    <row r="41" spans="1:24" ht="15.75" customHeight="1" x14ac:dyDescent="0.2">
      <c r="A41" s="411"/>
      <c r="B41" s="421"/>
      <c r="C41" s="587"/>
      <c r="D41" s="474" t="s">
        <v>132</v>
      </c>
      <c r="E41" s="162">
        <v>22266</v>
      </c>
      <c r="F41" s="162">
        <v>21944</v>
      </c>
      <c r="G41" s="162">
        <v>21582</v>
      </c>
      <c r="H41" s="162">
        <v>21714</v>
      </c>
      <c r="I41" s="162">
        <v>21673</v>
      </c>
      <c r="J41" s="162">
        <v>22326</v>
      </c>
      <c r="K41" s="162">
        <v>22808</v>
      </c>
      <c r="L41" s="162">
        <v>22777</v>
      </c>
      <c r="M41" s="162">
        <v>22877</v>
      </c>
      <c r="N41" s="162">
        <v>23210</v>
      </c>
      <c r="O41" s="162">
        <v>22853</v>
      </c>
      <c r="P41" s="162">
        <v>22339</v>
      </c>
      <c r="Q41" s="162">
        <v>21658</v>
      </c>
      <c r="R41" s="422"/>
      <c r="S41" s="411"/>
      <c r="V41" s="725"/>
    </row>
    <row r="42" spans="1:24" s="634" customFormat="1" ht="22.5" customHeight="1" x14ac:dyDescent="0.2">
      <c r="A42" s="635"/>
      <c r="B42" s="636"/>
      <c r="C42" s="739" t="s">
        <v>294</v>
      </c>
      <c r="D42" s="739"/>
      <c r="E42" s="408"/>
      <c r="F42" s="408"/>
      <c r="G42" s="408"/>
      <c r="H42" s="408"/>
      <c r="I42" s="408"/>
      <c r="J42" s="408"/>
      <c r="K42" s="408"/>
      <c r="L42" s="408"/>
      <c r="M42" s="408"/>
      <c r="N42" s="408"/>
      <c r="O42" s="408"/>
      <c r="P42" s="408"/>
      <c r="Q42" s="408"/>
      <c r="R42" s="637"/>
      <c r="S42" s="635"/>
      <c r="V42" s="725"/>
    </row>
    <row r="43" spans="1:24" ht="15.75" customHeight="1" x14ac:dyDescent="0.2">
      <c r="A43" s="411"/>
      <c r="B43" s="421"/>
      <c r="C43" s="587"/>
      <c r="D43" s="738" t="s">
        <v>609</v>
      </c>
      <c r="E43" s="152">
        <v>53312</v>
      </c>
      <c r="F43" s="152">
        <v>50698</v>
      </c>
      <c r="G43" s="152">
        <v>49853</v>
      </c>
      <c r="H43" s="152">
        <v>50526</v>
      </c>
      <c r="I43" s="152">
        <v>51166</v>
      </c>
      <c r="J43" s="152">
        <v>52766</v>
      </c>
      <c r="K43" s="152">
        <v>53173</v>
      </c>
      <c r="L43" s="152">
        <v>52629</v>
      </c>
      <c r="M43" s="152">
        <v>55556</v>
      </c>
      <c r="N43" s="152">
        <v>56859</v>
      </c>
      <c r="O43" s="152">
        <v>56997</v>
      </c>
      <c r="P43" s="152">
        <v>56395</v>
      </c>
      <c r="Q43" s="162" t="s">
        <v>395</v>
      </c>
      <c r="R43" s="422"/>
      <c r="S43" s="411"/>
      <c r="V43" s="725"/>
    </row>
    <row r="44" spans="1:24" s="634" customFormat="1" ht="15.75" customHeight="1" x14ac:dyDescent="0.2">
      <c r="A44" s="635"/>
      <c r="B44" s="636"/>
      <c r="C44" s="638"/>
      <c r="D44" s="738" t="s">
        <v>611</v>
      </c>
      <c r="E44" s="152">
        <v>49969</v>
      </c>
      <c r="F44" s="152">
        <v>48754</v>
      </c>
      <c r="G44" s="152">
        <v>47886</v>
      </c>
      <c r="H44" s="152">
        <v>47735</v>
      </c>
      <c r="I44" s="152">
        <v>47707</v>
      </c>
      <c r="J44" s="152">
        <v>48868</v>
      </c>
      <c r="K44" s="152">
        <v>50171</v>
      </c>
      <c r="L44" s="152">
        <v>51008</v>
      </c>
      <c r="M44" s="152">
        <v>52308</v>
      </c>
      <c r="N44" s="152">
        <v>53043</v>
      </c>
      <c r="O44" s="152">
        <v>53140</v>
      </c>
      <c r="P44" s="152">
        <v>52608</v>
      </c>
      <c r="Q44" s="162" t="s">
        <v>395</v>
      </c>
      <c r="R44" s="637"/>
      <c r="S44" s="635"/>
      <c r="V44" s="725"/>
    </row>
    <row r="45" spans="1:24" ht="15.75" customHeight="1" x14ac:dyDescent="0.2">
      <c r="A45" s="411"/>
      <c r="B45" s="424"/>
      <c r="C45" s="587"/>
      <c r="D45" s="738" t="s">
        <v>610</v>
      </c>
      <c r="E45" s="152">
        <v>50099</v>
      </c>
      <c r="F45" s="152">
        <v>48364</v>
      </c>
      <c r="G45" s="152">
        <v>47118</v>
      </c>
      <c r="H45" s="152">
        <v>46902</v>
      </c>
      <c r="I45" s="152">
        <v>46455</v>
      </c>
      <c r="J45" s="152">
        <v>47008</v>
      </c>
      <c r="K45" s="152">
        <v>47373</v>
      </c>
      <c r="L45" s="152">
        <v>48413</v>
      </c>
      <c r="M45" s="152">
        <v>49338</v>
      </c>
      <c r="N45" s="152">
        <v>50234</v>
      </c>
      <c r="O45" s="152">
        <v>50579</v>
      </c>
      <c r="P45" s="152">
        <v>49838</v>
      </c>
      <c r="Q45" s="162" t="s">
        <v>395</v>
      </c>
      <c r="R45" s="422"/>
      <c r="S45" s="411"/>
      <c r="V45" s="725"/>
    </row>
    <row r="46" spans="1:24" ht="15.75" customHeight="1" x14ac:dyDescent="0.2">
      <c r="A46" s="411"/>
      <c r="B46" s="421"/>
      <c r="C46" s="587"/>
      <c r="D46" s="738" t="s">
        <v>613</v>
      </c>
      <c r="E46" s="152">
        <v>41740</v>
      </c>
      <c r="F46" s="152">
        <v>40138</v>
      </c>
      <c r="G46" s="152">
        <v>38918</v>
      </c>
      <c r="H46" s="152">
        <v>38452</v>
      </c>
      <c r="I46" s="152">
        <v>37495</v>
      </c>
      <c r="J46" s="152">
        <v>37216</v>
      </c>
      <c r="K46" s="152">
        <v>37745</v>
      </c>
      <c r="L46" s="152">
        <v>39137</v>
      </c>
      <c r="M46" s="152">
        <v>39678</v>
      </c>
      <c r="N46" s="152">
        <v>39484</v>
      </c>
      <c r="O46" s="152">
        <v>39159</v>
      </c>
      <c r="P46" s="152">
        <v>37640</v>
      </c>
      <c r="Q46" s="162" t="s">
        <v>395</v>
      </c>
      <c r="R46" s="422"/>
      <c r="S46" s="411"/>
      <c r="V46" s="725"/>
    </row>
    <row r="47" spans="1:24" ht="15.75" customHeight="1" x14ac:dyDescent="0.2">
      <c r="A47" s="411"/>
      <c r="B47" s="421"/>
      <c r="C47" s="587"/>
      <c r="D47" s="738" t="s">
        <v>615</v>
      </c>
      <c r="E47" s="152">
        <v>33376</v>
      </c>
      <c r="F47" s="152">
        <v>32389</v>
      </c>
      <c r="G47" s="152">
        <v>32065</v>
      </c>
      <c r="H47" s="152">
        <v>32323</v>
      </c>
      <c r="I47" s="152">
        <v>32256</v>
      </c>
      <c r="J47" s="152">
        <v>32233</v>
      </c>
      <c r="K47" s="152">
        <v>32074</v>
      </c>
      <c r="L47" s="152">
        <v>32041</v>
      </c>
      <c r="M47" s="152">
        <v>33143</v>
      </c>
      <c r="N47" s="152">
        <v>33722</v>
      </c>
      <c r="O47" s="152">
        <v>33698</v>
      </c>
      <c r="P47" s="152">
        <v>33341</v>
      </c>
      <c r="Q47" s="162" t="s">
        <v>395</v>
      </c>
      <c r="R47" s="422"/>
      <c r="S47" s="411"/>
      <c r="V47" s="725"/>
    </row>
    <row r="48" spans="1:24" s="425" customFormat="1" ht="22.5" customHeight="1" x14ac:dyDescent="0.2">
      <c r="A48" s="423"/>
      <c r="B48" s="424"/>
      <c r="C48" s="1554" t="s">
        <v>238</v>
      </c>
      <c r="D48" s="1555"/>
      <c r="E48" s="1555"/>
      <c r="F48" s="1555"/>
      <c r="G48" s="1555"/>
      <c r="H48" s="1555"/>
      <c r="I48" s="1555"/>
      <c r="J48" s="1555"/>
      <c r="K48" s="1555"/>
      <c r="L48" s="1555"/>
      <c r="M48" s="1555"/>
      <c r="N48" s="1555"/>
      <c r="O48" s="1555"/>
      <c r="P48" s="1555"/>
      <c r="Q48" s="1555"/>
      <c r="R48" s="454"/>
      <c r="S48" s="423"/>
      <c r="V48" s="725"/>
    </row>
    <row r="49" spans="1:22" s="425" customFormat="1" ht="13.5" customHeight="1" x14ac:dyDescent="0.2">
      <c r="A49" s="423"/>
      <c r="B49" s="424"/>
      <c r="C49" s="459" t="s">
        <v>449</v>
      </c>
      <c r="D49" s="639"/>
      <c r="E49" s="640"/>
      <c r="F49" s="424"/>
      <c r="G49" s="640"/>
      <c r="H49" s="639"/>
      <c r="I49" s="640"/>
      <c r="J49" s="894"/>
      <c r="K49" s="640"/>
      <c r="L49" s="639"/>
      <c r="M49" s="639"/>
      <c r="N49" s="639"/>
      <c r="O49" s="639"/>
      <c r="P49" s="639"/>
      <c r="Q49" s="639"/>
      <c r="R49" s="454"/>
      <c r="S49" s="423"/>
      <c r="V49" s="725"/>
    </row>
    <row r="50" spans="1:22" s="425" customFormat="1" ht="10.5" customHeight="1" x14ac:dyDescent="0.2">
      <c r="A50" s="423"/>
      <c r="B50" s="424"/>
      <c r="C50" s="1553" t="s">
        <v>396</v>
      </c>
      <c r="D50" s="1553"/>
      <c r="E50" s="1553"/>
      <c r="F50" s="1553"/>
      <c r="G50" s="1553"/>
      <c r="H50" s="1553"/>
      <c r="I50" s="1553"/>
      <c r="J50" s="1553"/>
      <c r="K50" s="1553"/>
      <c r="L50" s="1553"/>
      <c r="M50" s="1553"/>
      <c r="N50" s="1553"/>
      <c r="O50" s="1553"/>
      <c r="P50" s="1553"/>
      <c r="Q50" s="1553"/>
      <c r="R50" s="454"/>
      <c r="S50" s="423"/>
    </row>
    <row r="51" spans="1:22" x14ac:dyDescent="0.2">
      <c r="A51" s="411"/>
      <c r="B51" s="421"/>
      <c r="C51" s="421"/>
      <c r="D51" s="421"/>
      <c r="E51" s="421"/>
      <c r="F51" s="421"/>
      <c r="G51" s="421"/>
      <c r="H51" s="478"/>
      <c r="I51" s="478"/>
      <c r="J51" s="478"/>
      <c r="K51" s="478"/>
      <c r="L51" s="712"/>
      <c r="M51" s="421"/>
      <c r="N51" s="1556">
        <v>42522</v>
      </c>
      <c r="O51" s="1556"/>
      <c r="P51" s="1556"/>
      <c r="Q51" s="1556"/>
      <c r="R51" s="641">
        <v>11</v>
      </c>
      <c r="S51" s="411"/>
    </row>
    <row r="52" spans="1:22" x14ac:dyDescent="0.2">
      <c r="A52" s="441"/>
      <c r="B52" s="441"/>
      <c r="C52" s="441"/>
      <c r="D52" s="441"/>
      <c r="E52" s="441"/>
      <c r="G52" s="441"/>
      <c r="H52" s="441"/>
      <c r="I52" s="441"/>
      <c r="J52" s="441"/>
      <c r="K52" s="441"/>
      <c r="L52" s="441"/>
      <c r="M52" s="441"/>
      <c r="N52" s="441"/>
      <c r="O52" s="441"/>
      <c r="P52" s="441"/>
      <c r="Q52" s="441"/>
      <c r="R52" s="441"/>
      <c r="S52" s="441"/>
    </row>
  </sheetData>
  <mergeCells count="10">
    <mergeCell ref="C16:D16"/>
    <mergeCell ref="C48:Q48"/>
    <mergeCell ref="C50:Q50"/>
    <mergeCell ref="N51:Q51"/>
    <mergeCell ref="B1:H1"/>
    <mergeCell ref="C5:D6"/>
    <mergeCell ref="C8:D8"/>
    <mergeCell ref="C15:D15"/>
    <mergeCell ref="E6:L6"/>
    <mergeCell ref="M6:Q6"/>
  </mergeCells>
  <conditionalFormatting sqref="E7:Q7">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2016-06-30T14:00:52Z</cp:lastPrinted>
  <dcterms:created xsi:type="dcterms:W3CDTF">2004-03-02T09:49:36Z</dcterms:created>
  <dcterms:modified xsi:type="dcterms:W3CDTF">2016-06-30T14:19:36Z</dcterms:modified>
</cp:coreProperties>
</file>